
<file path=[Content_Types].xml><?xml version="1.0" encoding="utf-8"?>
<Types xmlns="http://schemas.openxmlformats.org/package/2006/content-types"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20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292" yWindow="36" windowWidth="23256" windowHeight="10968" firstSheet="7" activeTab="19"/>
  </bookViews>
  <sheets>
    <sheet name="1 день" sheetId="6" r:id="rId1"/>
    <sheet name="2 день" sheetId="10" r:id="rId2"/>
    <sheet name="3 день" sheetId="11" r:id="rId3"/>
    <sheet name="4 день" sheetId="13" r:id="rId4"/>
    <sheet name="5 день" sheetId="14" r:id="rId5"/>
    <sheet name="6 день " sheetId="16" r:id="rId6"/>
    <sheet name="7 день" sheetId="17" r:id="rId7"/>
    <sheet name="8 день" sheetId="18" r:id="rId8"/>
    <sheet name="9 день" sheetId="19" r:id="rId9"/>
    <sheet name="10 день" sheetId="20" r:id="rId10"/>
    <sheet name="11 день" sheetId="22" r:id="rId11"/>
    <sheet name="12 день" sheetId="23" r:id="rId12"/>
    <sheet name="13 день" sheetId="24" r:id="rId13"/>
    <sheet name="14 день" sheetId="25" r:id="rId14"/>
    <sheet name="15 день" sheetId="26" r:id="rId15"/>
    <sheet name="16 день " sheetId="28" r:id="rId16"/>
    <sheet name="17 день" sheetId="29" r:id="rId17"/>
    <sheet name="18 день" sheetId="30" r:id="rId18"/>
    <sheet name="19 день" sheetId="31" r:id="rId19"/>
    <sheet name="20 день" sheetId="32" r:id="rId20"/>
  </sheets>
  <definedNames>
    <definedName name="_xlnm.Print_Area" localSheetId="17">'18 день'!$A$2:$K$24</definedName>
    <definedName name="_xlnm.Print_Area" localSheetId="6">'7 день'!$A$1:$L$32</definedName>
    <definedName name="_xlnm.Print_Area" localSheetId="7">'8 день'!$A$1:$M$24</definedName>
    <definedName name="_xlnm.Print_Area" localSheetId="8">'9 день'!$A$1:$L$17</definedName>
  </definedNames>
  <calcPr calcId="124519"/>
</workbook>
</file>

<file path=xl/calcChain.xml><?xml version="1.0" encoding="utf-8"?>
<calcChain xmlns="http://schemas.openxmlformats.org/spreadsheetml/2006/main">
  <c r="G11" i="26"/>
  <c r="H11"/>
  <c r="I11"/>
  <c r="J11"/>
  <c r="K11"/>
  <c r="F11"/>
  <c r="H15" i="13"/>
  <c r="I15"/>
  <c r="J15"/>
  <c r="K15"/>
  <c r="F15"/>
  <c r="R11" i="6"/>
  <c r="K19" i="20" l="1"/>
  <c r="H26" i="17" l="1"/>
  <c r="I26"/>
  <c r="J26"/>
  <c r="K26"/>
  <c r="K28" s="1"/>
  <c r="F26"/>
  <c r="H25"/>
  <c r="I25"/>
  <c r="J25"/>
  <c r="K25"/>
  <c r="K27" s="1"/>
  <c r="F25"/>
  <c r="F12" i="31" l="1"/>
  <c r="F12" i="30"/>
  <c r="F12" i="29"/>
  <c r="F11" i="28"/>
  <c r="F20" i="26"/>
  <c r="F11" i="22" l="1"/>
  <c r="F19" i="20"/>
  <c r="F11"/>
  <c r="J20" i="18"/>
  <c r="E20"/>
  <c r="J11"/>
  <c r="E11"/>
  <c r="F12" i="16"/>
  <c r="H13" i="17" l="1"/>
  <c r="I13"/>
  <c r="J13"/>
  <c r="K13"/>
  <c r="F13"/>
  <c r="J11" i="14"/>
  <c r="E11"/>
  <c r="E11" i="11"/>
  <c r="J11" i="6"/>
  <c r="K12" i="31"/>
  <c r="K12" i="30"/>
  <c r="K13" s="1"/>
  <c r="K12" i="29"/>
  <c r="I11" i="28"/>
  <c r="J11"/>
  <c r="K11"/>
  <c r="K12" s="1"/>
  <c r="H11"/>
  <c r="E11" i="6" l="1"/>
  <c r="K20" i="20" l="1"/>
  <c r="J19" i="6" l="1"/>
  <c r="K21" i="31" l="1"/>
  <c r="F21"/>
  <c r="K21" i="30"/>
  <c r="F21"/>
  <c r="K20" i="29"/>
  <c r="F20"/>
  <c r="E19" i="6"/>
  <c r="K20" i="26"/>
  <c r="K24" i="25"/>
  <c r="F24"/>
  <c r="J20" i="24"/>
  <c r="E20"/>
  <c r="F21" i="16"/>
  <c r="K24" i="23"/>
  <c r="F24"/>
  <c r="K20" i="22"/>
  <c r="F20"/>
  <c r="H19" i="20"/>
  <c r="G20" i="18" l="1"/>
  <c r="K21" i="16"/>
  <c r="I21"/>
  <c r="H21"/>
  <c r="J20" i="14"/>
  <c r="E20"/>
  <c r="K25" i="13"/>
  <c r="H25"/>
  <c r="F25"/>
  <c r="J20" i="11" l="1"/>
  <c r="J21" s="1"/>
  <c r="G20"/>
  <c r="E20"/>
  <c r="J21" i="10"/>
  <c r="G21"/>
  <c r="E21"/>
  <c r="G19" i="6" l="1"/>
  <c r="K14" i="23" l="1"/>
  <c r="K16" s="1"/>
  <c r="K14" i="17"/>
  <c r="K16" s="1"/>
  <c r="K25" i="25" l="1"/>
  <c r="I24"/>
  <c r="J24"/>
  <c r="H24"/>
  <c r="H11" i="6" l="1"/>
  <c r="I11"/>
  <c r="J12"/>
  <c r="K11"/>
  <c r="L11"/>
  <c r="M11"/>
  <c r="N11"/>
  <c r="O11"/>
  <c r="P11"/>
  <c r="Q11"/>
  <c r="G11"/>
  <c r="H21" i="31" l="1"/>
  <c r="I21"/>
  <c r="J21"/>
  <c r="K22"/>
  <c r="H12"/>
  <c r="I12"/>
  <c r="J12"/>
  <c r="K13"/>
  <c r="H11" i="20"/>
  <c r="I11"/>
  <c r="J11"/>
  <c r="K11"/>
  <c r="H21" i="30" l="1"/>
  <c r="I21"/>
  <c r="J21"/>
  <c r="K22"/>
  <c r="J12"/>
  <c r="I12"/>
  <c r="H12"/>
  <c r="K13" i="29"/>
  <c r="H12"/>
  <c r="I12"/>
  <c r="J12"/>
  <c r="K21"/>
  <c r="J20"/>
  <c r="I20"/>
  <c r="H20"/>
  <c r="K20" i="28"/>
  <c r="K21" s="1"/>
  <c r="J20"/>
  <c r="I20"/>
  <c r="H20"/>
  <c r="F20"/>
  <c r="H20" i="26" l="1"/>
  <c r="I20"/>
  <c r="J20"/>
  <c r="K21"/>
  <c r="K12" l="1"/>
  <c r="H13" i="25" l="1"/>
  <c r="I13"/>
  <c r="J13"/>
  <c r="K13"/>
  <c r="K15" s="1"/>
  <c r="H14"/>
  <c r="I14"/>
  <c r="J14"/>
  <c r="K14"/>
  <c r="K16" s="1"/>
  <c r="F14"/>
  <c r="F13"/>
  <c r="H20" i="24" l="1"/>
  <c r="I20"/>
  <c r="J21"/>
  <c r="G20"/>
  <c r="G11"/>
  <c r="H11"/>
  <c r="I11"/>
  <c r="J11"/>
  <c r="J12" s="1"/>
  <c r="E11"/>
  <c r="H24" i="23"/>
  <c r="I24"/>
  <c r="J24"/>
  <c r="K25"/>
  <c r="H13"/>
  <c r="I13"/>
  <c r="J13"/>
  <c r="K13"/>
  <c r="K15" s="1"/>
  <c r="H14"/>
  <c r="I14"/>
  <c r="J14"/>
  <c r="F14"/>
  <c r="F13"/>
  <c r="H20" i="22"/>
  <c r="I20"/>
  <c r="J20"/>
  <c r="K21"/>
  <c r="I11"/>
  <c r="J11"/>
  <c r="K11"/>
  <c r="K12" s="1"/>
  <c r="H11"/>
  <c r="I19" i="20"/>
  <c r="J19"/>
  <c r="K12"/>
  <c r="G11" i="18" l="1"/>
  <c r="H11"/>
  <c r="I11"/>
  <c r="J12"/>
  <c r="J21"/>
  <c r="I20"/>
  <c r="H20"/>
  <c r="K15" i="17" l="1"/>
  <c r="H14"/>
  <c r="I14"/>
  <c r="J14"/>
  <c r="F14"/>
  <c r="J21" i="16"/>
  <c r="K22"/>
  <c r="H12"/>
  <c r="I12"/>
  <c r="J12"/>
  <c r="K12"/>
  <c r="K13" s="1"/>
  <c r="G11" i="14"/>
  <c r="H11"/>
  <c r="I11"/>
  <c r="J12"/>
  <c r="J21" l="1"/>
  <c r="I20"/>
  <c r="H20"/>
  <c r="G20"/>
  <c r="K17" i="13"/>
  <c r="K14"/>
  <c r="K16" s="1"/>
  <c r="I14"/>
  <c r="J14"/>
  <c r="H14"/>
  <c r="F14"/>
  <c r="H21" i="10" l="1"/>
  <c r="I21"/>
  <c r="J22"/>
  <c r="K21"/>
  <c r="L21"/>
  <c r="M21"/>
  <c r="N21"/>
  <c r="O21"/>
  <c r="P21"/>
  <c r="Q21"/>
  <c r="R21"/>
  <c r="I25" i="13"/>
  <c r="J25"/>
  <c r="K26"/>
  <c r="H20" i="11"/>
  <c r="I20"/>
  <c r="K20"/>
  <c r="L20"/>
  <c r="M20"/>
  <c r="N20"/>
  <c r="O20"/>
  <c r="P20"/>
  <c r="Q20"/>
  <c r="R20"/>
  <c r="G11"/>
  <c r="H11"/>
  <c r="I11"/>
  <c r="J11"/>
  <c r="J12" s="1"/>
  <c r="K11"/>
  <c r="L11"/>
  <c r="M11"/>
  <c r="N11"/>
  <c r="O11"/>
  <c r="P11"/>
  <c r="Q11"/>
  <c r="R11"/>
  <c r="G12" i="10" l="1"/>
  <c r="H12"/>
  <c r="I12"/>
  <c r="J12"/>
  <c r="J13" s="1"/>
  <c r="K12"/>
  <c r="L12"/>
  <c r="M12"/>
  <c r="N12"/>
  <c r="O12"/>
  <c r="P12"/>
  <c r="Q12"/>
  <c r="R12"/>
  <c r="E12"/>
  <c r="H19" i="6" l="1"/>
  <c r="I19"/>
  <c r="J20"/>
</calcChain>
</file>

<file path=xl/sharedStrings.xml><?xml version="1.0" encoding="utf-8"?>
<sst xmlns="http://schemas.openxmlformats.org/spreadsheetml/2006/main" count="1012" uniqueCount="202">
  <si>
    <t xml:space="preserve"> Прием пищи</t>
  </si>
  <si>
    <t xml:space="preserve"> Школа</t>
  </si>
  <si>
    <t>день</t>
  </si>
  <si>
    <t xml:space="preserve"> отд/корп.</t>
  </si>
  <si>
    <t xml:space="preserve"> гор. Блюдо</t>
  </si>
  <si>
    <t>гор.напиток</t>
  </si>
  <si>
    <t>Завтрак</t>
  </si>
  <si>
    <t>Обед</t>
  </si>
  <si>
    <t xml:space="preserve"> закуска</t>
  </si>
  <si>
    <t>1 блюдо</t>
  </si>
  <si>
    <t>2 блюдо</t>
  </si>
  <si>
    <t>Чай с сахаром и лимоном</t>
  </si>
  <si>
    <t>Каша овсяная молочная с маслом</t>
  </si>
  <si>
    <t>Сыр порциями</t>
  </si>
  <si>
    <t xml:space="preserve">Хлеб ржаной </t>
  </si>
  <si>
    <t>хлеб пшеничный</t>
  </si>
  <si>
    <t>хлеб ржаной</t>
  </si>
  <si>
    <t>Щи с мясом и сметаной</t>
  </si>
  <si>
    <t>Плов с курицей</t>
  </si>
  <si>
    <t>Компот из сухофруктов</t>
  </si>
  <si>
    <t>3 блюдо</t>
  </si>
  <si>
    <t>Хлеб пшеничныйй</t>
  </si>
  <si>
    <t xml:space="preserve"> хлеб ржаной</t>
  </si>
  <si>
    <t>закуска</t>
  </si>
  <si>
    <t>Итого за прием пищи:</t>
  </si>
  <si>
    <t>Доля суточной потребности в энергии, %</t>
  </si>
  <si>
    <t xml:space="preserve">       Пищевые вещества, г</t>
  </si>
  <si>
    <t>Энергетическая</t>
  </si>
  <si>
    <t>Витамины, мг</t>
  </si>
  <si>
    <t>Минеральные вещества, мг</t>
  </si>
  <si>
    <t>Выход, г</t>
  </si>
  <si>
    <t>Белки</t>
  </si>
  <si>
    <t>Жиры</t>
  </si>
  <si>
    <t>Углеводы</t>
  </si>
  <si>
    <t>ценность, ккал</t>
  </si>
  <si>
    <t>B1</t>
  </si>
  <si>
    <t>C</t>
  </si>
  <si>
    <t>A</t>
  </si>
  <si>
    <t>E</t>
  </si>
  <si>
    <t>Ca</t>
  </si>
  <si>
    <t>P</t>
  </si>
  <si>
    <t>Mg</t>
  </si>
  <si>
    <t>Fe</t>
  </si>
  <si>
    <t xml:space="preserve"> цена</t>
  </si>
  <si>
    <t>Наименование блюд</t>
  </si>
  <si>
    <t>№</t>
  </si>
  <si>
    <t>рецептуры</t>
  </si>
  <si>
    <t xml:space="preserve"> Раздел</t>
  </si>
  <si>
    <t>Хлеб  пшеничный</t>
  </si>
  <si>
    <t>Филе птицы   запеченное с овощами  (филе птицы, кабачки с/м, перец болгарский с/м, помидоры с/м)</t>
  </si>
  <si>
    <t>Каша гречневая рассыпчатая с маслом</t>
  </si>
  <si>
    <t>Сыр сливочный в индивидуальной упаковке</t>
  </si>
  <si>
    <t>Какао с молоком</t>
  </si>
  <si>
    <t>гор. Напиток</t>
  </si>
  <si>
    <t xml:space="preserve"> этик.</t>
  </si>
  <si>
    <t>Хлеб ржаной</t>
  </si>
  <si>
    <t>Суп рыбный с крупой (рыбные консервы)</t>
  </si>
  <si>
    <t xml:space="preserve"> гарнир</t>
  </si>
  <si>
    <t>Фрукты в ассортименте (груша)</t>
  </si>
  <si>
    <t>Батон пшеничный</t>
  </si>
  <si>
    <t xml:space="preserve">Чай с сахаром </t>
  </si>
  <si>
    <t>Свекольник с мясом и сметаной</t>
  </si>
  <si>
    <t>Филе птицы тушенное в томатном соусе</t>
  </si>
  <si>
    <t>Спагетти отварные с маслом</t>
  </si>
  <si>
    <t>Икра кабачковая</t>
  </si>
  <si>
    <t>Картофель запеченный с сыром (пром пр-ва)</t>
  </si>
  <si>
    <t>Компот фруктово-ягодный (смесь фруктовая: яблоко, клубника, вишня с/к, слива с/к))  NEW</t>
  </si>
  <si>
    <t>Хлеб пшеничный</t>
  </si>
  <si>
    <t>Салат из капусты с морковью</t>
  </si>
  <si>
    <t>Суп картофельный с мясом</t>
  </si>
  <si>
    <t xml:space="preserve">Курица запеченная с сыром </t>
  </si>
  <si>
    <t>Котлета мясная</t>
  </si>
  <si>
    <t>Омлет натуральный</t>
  </si>
  <si>
    <t>Кофейный напиток с молоком</t>
  </si>
  <si>
    <t>Рассольник с мясом и сметаной</t>
  </si>
  <si>
    <t>Рис отварной  с маслом</t>
  </si>
  <si>
    <t>Компот фруктово-ягодный (красная смородина)</t>
  </si>
  <si>
    <t>горячее блюдо</t>
  </si>
  <si>
    <t>горячий напиток</t>
  </si>
  <si>
    <t>гарнир</t>
  </si>
  <si>
    <t>Рыба  тушенная   с овощами (минтай)</t>
  </si>
  <si>
    <t>п/к* - полный комплект оборудования (УКМ, мясорубка)</t>
  </si>
  <si>
    <t>о/о** - отсутствие оборудования (УКМ, мясорубка)</t>
  </si>
  <si>
    <t>Суп овощной с мясом и сметаной</t>
  </si>
  <si>
    <t>Отвар из шиповника</t>
  </si>
  <si>
    <t>Каша пшенная молочная  с маслом</t>
  </si>
  <si>
    <t>Чай с лимоном и мятой</t>
  </si>
  <si>
    <t>Яйцо отварное с кукурузой</t>
  </si>
  <si>
    <t>25/25/10</t>
  </si>
  <si>
    <t xml:space="preserve"> Суп куриный с вермишелью</t>
  </si>
  <si>
    <t>Компот фруктово-ягодный (смесь компотная: вишня с/к, клубника, черноплодная рябина, слива с/к, яблоко)</t>
  </si>
  <si>
    <t xml:space="preserve"> слайс ***</t>
  </si>
  <si>
    <t>Макароны отварные с маслом</t>
  </si>
  <si>
    <t>Курица запеченная</t>
  </si>
  <si>
    <t>Биточек из птицы с сыром</t>
  </si>
  <si>
    <t>Салат из капусты с яблоком и кукурузой</t>
  </si>
  <si>
    <t>Уха с рыбой</t>
  </si>
  <si>
    <t>Чахохбили</t>
  </si>
  <si>
    <t xml:space="preserve"> - полный комплект оборудования (УКМ, мясорубка)</t>
  </si>
  <si>
    <t>п/к*</t>
  </si>
  <si>
    <t xml:space="preserve">о/о** </t>
  </si>
  <si>
    <t>о/о**</t>
  </si>
  <si>
    <t>Запеканка из творога со сгущенным молоком</t>
  </si>
  <si>
    <t>Фрукты в ассортименте (мандарин)</t>
  </si>
  <si>
    <t>Суп гороховый с мясом</t>
  </si>
  <si>
    <t>Кисель плодово – ягодный витаминизированный (клюквенный)</t>
  </si>
  <si>
    <t>Борщ с мясом и сметаной</t>
  </si>
  <si>
    <t>Напиток витаминизированный плодово – ягодный (черносмородиновый)</t>
  </si>
  <si>
    <t xml:space="preserve">Котлета мясная (говядина,  мякоть куриная) </t>
  </si>
  <si>
    <t>Жаркое с мясом (говядина)</t>
  </si>
  <si>
    <t>Компот из кураги</t>
  </si>
  <si>
    <t xml:space="preserve"> Омлет  с сыром</t>
  </si>
  <si>
    <t xml:space="preserve"> Компот из  сухофруктов</t>
  </si>
  <si>
    <t>Закуска</t>
  </si>
  <si>
    <t xml:space="preserve"> 2 блюдо</t>
  </si>
  <si>
    <t>Компот фруктово-ягодный (вишня)</t>
  </si>
  <si>
    <t>Гарнир</t>
  </si>
  <si>
    <t xml:space="preserve">2 блюдо </t>
  </si>
  <si>
    <t>Мясо тушеное в сметане (говядина)</t>
  </si>
  <si>
    <t>Блинчик со сгущенным молоком (2 шт)</t>
  </si>
  <si>
    <t>80/10</t>
  </si>
  <si>
    <t>Каша манная молочная с  маслом</t>
  </si>
  <si>
    <t>200/5</t>
  </si>
  <si>
    <t>Горячее блюдо</t>
  </si>
  <si>
    <t>Суп  овощной с мясом и сметаной</t>
  </si>
  <si>
    <t>Филе птицы тушеное с овощами</t>
  </si>
  <si>
    <t xml:space="preserve"> 3 блюдо</t>
  </si>
  <si>
    <t>2  блюдо</t>
  </si>
  <si>
    <t>Биточек мясной</t>
  </si>
  <si>
    <t>Гуляш (говядина)</t>
  </si>
  <si>
    <t>Картофель отварной с маслом и зеленью ( пром. пр-ва)</t>
  </si>
  <si>
    <t>Горячий шоколад</t>
  </si>
  <si>
    <t xml:space="preserve"> горячее блюдо</t>
  </si>
  <si>
    <t>Суп куриный с вермишелью</t>
  </si>
  <si>
    <t xml:space="preserve">Картофельное пюре с маслом </t>
  </si>
  <si>
    <t>Сок фруктовый (ананасовый)</t>
  </si>
  <si>
    <t xml:space="preserve"> 1 блюдо </t>
  </si>
  <si>
    <t>Рис отварной с маслом</t>
  </si>
  <si>
    <t>Фрикадельки мясные с соусом красным</t>
  </si>
  <si>
    <t>Филе птицы  тушеное с овощами</t>
  </si>
  <si>
    <t>Винегрет ( свекла, картофель, морковь, соленый огурец) пром. пр-ва</t>
  </si>
  <si>
    <t>Салат овощной (картофель, морковь, соленый огурец, зеленый горощек, масло) (пром. Пр-ва)</t>
  </si>
  <si>
    <t>Оладьи с маслом</t>
  </si>
  <si>
    <t>95/5</t>
  </si>
  <si>
    <t>Салат из квашеной капусты с зеленым горошком</t>
  </si>
  <si>
    <t xml:space="preserve"> Биточек из птицы</t>
  </si>
  <si>
    <t xml:space="preserve"> Блинчики с маслом (2 шт)</t>
  </si>
  <si>
    <t>Каша  рисовая молочная с маслом</t>
  </si>
  <si>
    <t xml:space="preserve"> Каша перловая  рассыпчатая с маслом</t>
  </si>
  <si>
    <t>*** слайс</t>
  </si>
  <si>
    <t>* хлеб  пшеничный</t>
  </si>
  <si>
    <t>Чай с шиповником</t>
  </si>
  <si>
    <t>Суп куриный с рисом и томатом</t>
  </si>
  <si>
    <t>Пудинг из творога с яблоками со сгущенным молоком</t>
  </si>
  <si>
    <t xml:space="preserve"> Картофель запеченный с сыром </t>
  </si>
  <si>
    <t xml:space="preserve"> Запеканка из  птицы (филе птицы, брокколи с/м, лук)  NEW</t>
  </si>
  <si>
    <t>Сок фруктовый (персиковый)</t>
  </si>
  <si>
    <t>Доля суточной потребности в энерги, %</t>
  </si>
  <si>
    <t>Картофель запеченный (пром. пр-ва)</t>
  </si>
  <si>
    <t xml:space="preserve">Суп картофельный с мясом </t>
  </si>
  <si>
    <t xml:space="preserve"> этикетка</t>
  </si>
  <si>
    <t>Сельдь с луком и маслом</t>
  </si>
  <si>
    <t>Зраза мясная ленивая</t>
  </si>
  <si>
    <t>Запеканка из печени со сливочным  соусом</t>
  </si>
  <si>
    <t>Каша гречневая вязкая</t>
  </si>
  <si>
    <t>Компот фруктово-ягодный (компотная смесь: вишня с/к, клубника, черноплодная рябина, слива с/к, яблоко)  NEW</t>
  </si>
  <si>
    <t xml:space="preserve"> Суп картофельный с мясными фрикадельками</t>
  </si>
  <si>
    <t>Яйцо отварное с  зеленым горошком</t>
  </si>
  <si>
    <t xml:space="preserve"> Суп - пюре картофельный с колбасками и гренками</t>
  </si>
  <si>
    <t>200/10</t>
  </si>
  <si>
    <t>Бигос с мясо (капуста пром. пр-ва)</t>
  </si>
  <si>
    <t>Компот  из смеси  фруктов  и ягод (фруктовая смесь: яблоко, клубника, вишня слива )  NEW</t>
  </si>
  <si>
    <t>Рыба  запеченная  под соусом сливочным с зеленью ( минтай,  соус сливочный)  NEW</t>
  </si>
  <si>
    <t>Рыба  запеченная  под соусом сливочным с зеленью                           (  минтай,  соус сливочный)  NEW</t>
  </si>
  <si>
    <t>Фрукты в асортименте (яблоко)</t>
  </si>
  <si>
    <t xml:space="preserve"> Кондитерское изделие промышленного производства ("Вафли сырные")</t>
  </si>
  <si>
    <t>Котлета мясная (говядина, свинина, курица)</t>
  </si>
  <si>
    <t>Компот фруктово ягодный (клубника)</t>
  </si>
  <si>
    <t>Сложный гарнир №2 (картофель брусок пром. пр-ва, капуста брокколи) NEW</t>
  </si>
  <si>
    <t>Запеканка из творога с ягодным соусом</t>
  </si>
  <si>
    <t>Компот фруктово-ягодный (клубника и алыча)</t>
  </si>
  <si>
    <t xml:space="preserve"> Сложный гарнир №4 (картофель, цукини, томаты, перец, лук, баклажаны)  пром. пр-во  NEW </t>
  </si>
  <si>
    <t xml:space="preserve"> Мясо тушеное в сметане (говядина)</t>
  </si>
  <si>
    <t xml:space="preserve"> Сложный гарнир №3 (картофель,  перец, томат, лук, цукини, фасоль)  пром. пр-во  NEW </t>
  </si>
  <si>
    <t>Компот фруктово-ягодный (клубника, слива)</t>
  </si>
  <si>
    <t>Сложный  гарнир №1 (картофельное пюре, фасоль стручковая)( пром. пр-во) NEW</t>
  </si>
  <si>
    <t>40/10</t>
  </si>
  <si>
    <t>Кондитерское изделие промышленного производства (Барни)</t>
  </si>
  <si>
    <t>Салат овощной (картофель, морковь, соленый огурец, зеленый горошек, масло) (пром. Пр-ва)</t>
  </si>
  <si>
    <t>Печень говяжья тушенная в сметанном соусе</t>
  </si>
  <si>
    <t xml:space="preserve"> Мясо тушеное (говядина)</t>
  </si>
  <si>
    <t>Запеканка из творога с  фруктово ягодной начинкой (клубника)</t>
  </si>
  <si>
    <t>Икра баклажанная</t>
  </si>
  <si>
    <t>Щи вегетарианские со сметаной</t>
  </si>
  <si>
    <t>Кисель плодово – ягодный витаминизированный (черносмородиновый)</t>
  </si>
  <si>
    <t>Фрукты в ассортименте (яблоко)</t>
  </si>
  <si>
    <t>Сыр</t>
  </si>
  <si>
    <t>Батон</t>
  </si>
  <si>
    <t>Какао на молоке</t>
  </si>
  <si>
    <t xml:space="preserve"> отд/корп.2</t>
  </si>
  <si>
    <t>МБОУ"Марьевская ООШ им.В.Д.Федорова"</t>
  </si>
  <si>
    <t xml:space="preserve"> ШколаМБОУ"Марьевская ООШ им.В.Д.Федорова"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</si>
</sst>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9">
    <font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  <font>
      <sz val="10"/>
      <name val="Arial"/>
      <family val="2"/>
      <charset val="204"/>
    </font>
    <font>
      <sz val="11"/>
      <color theme="1"/>
      <name val="Arial"/>
      <family val="2"/>
      <charset val="204"/>
    </font>
    <font>
      <i/>
      <sz val="18"/>
      <color theme="1"/>
      <name val="Times New Roman"/>
      <family val="1"/>
      <charset val="204"/>
    </font>
    <font>
      <i/>
      <sz val="12"/>
      <name val="Arial"/>
      <family val="2"/>
      <charset val="204"/>
    </font>
    <font>
      <b/>
      <i/>
      <sz val="12"/>
      <color theme="1"/>
      <name val="Arial"/>
      <family val="2"/>
      <charset val="204"/>
    </font>
    <font>
      <b/>
      <i/>
      <sz val="12"/>
      <name val="Arial"/>
      <family val="2"/>
      <charset val="204"/>
    </font>
    <font>
      <b/>
      <sz val="12"/>
      <color theme="1"/>
      <name val="Arial"/>
      <family val="2"/>
      <charset val="204"/>
    </font>
    <font>
      <sz val="12"/>
      <color theme="1"/>
      <name val="Arial"/>
      <family val="2"/>
      <charset val="204"/>
    </font>
    <font>
      <i/>
      <sz val="12"/>
      <color theme="1"/>
      <name val="Arial"/>
      <family val="2"/>
      <charset val="204"/>
    </font>
    <font>
      <sz val="12"/>
      <name val="Arial"/>
      <family val="2"/>
      <charset val="204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i/>
      <sz val="12"/>
      <color rgb="FF000000"/>
      <name val="Arial"/>
      <family val="2"/>
      <charset val="204"/>
    </font>
    <font>
      <i/>
      <sz val="12"/>
      <color theme="1"/>
      <name val="Times New Roman"/>
      <family val="1"/>
      <charset val="204"/>
    </font>
    <font>
      <i/>
      <sz val="10"/>
      <name val="Arial"/>
      <family val="2"/>
      <charset val="204"/>
    </font>
    <font>
      <i/>
      <sz val="12"/>
      <color theme="1"/>
      <name val="Calibri"/>
      <family val="2"/>
      <charset val="204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3" tint="0.79998168889431442"/>
        <bgColor indexed="64"/>
      </patternFill>
    </fill>
  </fills>
  <borders count="6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2" fillId="0" borderId="0"/>
  </cellStyleXfs>
  <cellXfs count="804">
    <xf numFmtId="0" fontId="0" fillId="0" borderId="0" xfId="0"/>
    <xf numFmtId="0" fontId="1" fillId="0" borderId="0" xfId="0" applyFont="1"/>
    <xf numFmtId="0" fontId="0" fillId="0" borderId="0" xfId="0" applyFont="1"/>
    <xf numFmtId="0" fontId="1" fillId="0" borderId="0" xfId="0" applyFont="1" applyAlignment="1">
      <alignment horizontal="center"/>
    </xf>
    <xf numFmtId="0" fontId="0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/>
    <xf numFmtId="0" fontId="4" fillId="0" borderId="0" xfId="0" applyFont="1" applyAlignment="1">
      <alignment horizontal="center"/>
    </xf>
    <xf numFmtId="0" fontId="4" fillId="0" borderId="0" xfId="0" applyFont="1" applyAlignment="1">
      <alignment horizontal="right"/>
    </xf>
    <xf numFmtId="0" fontId="0" fillId="0" borderId="0" xfId="0" applyFont="1" applyBorder="1"/>
    <xf numFmtId="0" fontId="3" fillId="0" borderId="0" xfId="0" applyFont="1" applyBorder="1"/>
    <xf numFmtId="0" fontId="0" fillId="0" borderId="0" xfId="0" applyBorder="1"/>
    <xf numFmtId="164" fontId="0" fillId="0" borderId="0" xfId="0" applyNumberFormat="1" applyFont="1"/>
    <xf numFmtId="0" fontId="5" fillId="0" borderId="1" xfId="1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10" fillId="0" borderId="1" xfId="0" applyFont="1" applyBorder="1" applyAlignment="1">
      <alignment horizontal="center"/>
    </xf>
    <xf numFmtId="0" fontId="10" fillId="0" borderId="1" xfId="0" applyFont="1" applyBorder="1"/>
    <xf numFmtId="0" fontId="5" fillId="0" borderId="1" xfId="0" applyFont="1" applyBorder="1" applyAlignment="1">
      <alignment horizontal="center"/>
    </xf>
    <xf numFmtId="0" fontId="11" fillId="0" borderId="1" xfId="0" applyFont="1" applyBorder="1" applyAlignment="1">
      <alignment horizontal="center"/>
    </xf>
    <xf numFmtId="0" fontId="9" fillId="0" borderId="1" xfId="0" applyFont="1" applyBorder="1"/>
    <xf numFmtId="0" fontId="12" fillId="0" borderId="0" xfId="0" applyFont="1"/>
    <xf numFmtId="0" fontId="5" fillId="0" borderId="6" xfId="0" applyFont="1" applyBorder="1" applyAlignment="1">
      <alignment horizontal="center"/>
    </xf>
    <xf numFmtId="0" fontId="5" fillId="0" borderId="4" xfId="0" applyFont="1" applyBorder="1" applyAlignment="1">
      <alignment horizontal="center"/>
    </xf>
    <xf numFmtId="0" fontId="5" fillId="2" borderId="6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center"/>
    </xf>
    <xf numFmtId="0" fontId="5" fillId="2" borderId="4" xfId="0" applyFont="1" applyFill="1" applyBorder="1" applyAlignment="1">
      <alignment horizontal="center"/>
    </xf>
    <xf numFmtId="0" fontId="10" fillId="4" borderId="1" xfId="0" applyFont="1" applyFill="1" applyBorder="1" applyAlignment="1">
      <alignment horizontal="center"/>
    </xf>
    <xf numFmtId="0" fontId="5" fillId="0" borderId="4" xfId="1" applyFont="1" applyBorder="1" applyAlignment="1">
      <alignment horizontal="center"/>
    </xf>
    <xf numFmtId="0" fontId="10" fillId="0" borderId="6" xfId="0" applyFont="1" applyBorder="1" applyAlignment="1">
      <alignment horizontal="center"/>
    </xf>
    <xf numFmtId="0" fontId="14" fillId="0" borderId="0" xfId="0" applyFont="1" applyBorder="1" applyAlignment="1">
      <alignment vertical="center" wrapText="1"/>
    </xf>
    <xf numFmtId="0" fontId="14" fillId="0" borderId="0" xfId="0" applyFont="1" applyBorder="1" applyAlignment="1">
      <alignment horizontal="right" vertical="center" wrapText="1"/>
    </xf>
    <xf numFmtId="0" fontId="5" fillId="0" borderId="1" xfId="0" applyFont="1" applyBorder="1" applyAlignment="1">
      <alignment horizontal="center" wrapText="1"/>
    </xf>
    <xf numFmtId="0" fontId="0" fillId="2" borderId="0" xfId="0" applyFont="1" applyFill="1"/>
    <xf numFmtId="0" fontId="5" fillId="0" borderId="1" xfId="0" applyFont="1" applyFill="1" applyBorder="1" applyAlignment="1">
      <alignment horizontal="center"/>
    </xf>
    <xf numFmtId="0" fontId="5" fillId="0" borderId="1" xfId="1" applyFont="1" applyFill="1" applyBorder="1" applyAlignment="1">
      <alignment horizontal="center"/>
    </xf>
    <xf numFmtId="0" fontId="5" fillId="0" borderId="4" xfId="1" applyFont="1" applyFill="1" applyBorder="1" applyAlignment="1">
      <alignment horizontal="center"/>
    </xf>
    <xf numFmtId="0" fontId="0" fillId="0" borderId="0" xfId="0" applyFont="1" applyBorder="1" applyAlignment="1">
      <alignment horizontal="center"/>
    </xf>
    <xf numFmtId="0" fontId="10" fillId="2" borderId="1" xfId="0" applyFont="1" applyFill="1" applyBorder="1" applyAlignment="1">
      <alignment horizontal="center"/>
    </xf>
    <xf numFmtId="0" fontId="10" fillId="2" borderId="4" xfId="0" applyFont="1" applyFill="1" applyBorder="1"/>
    <xf numFmtId="0" fontId="10" fillId="2" borderId="6" xfId="0" applyFont="1" applyFill="1" applyBorder="1" applyAlignment="1">
      <alignment horizontal="center"/>
    </xf>
    <xf numFmtId="0" fontId="12" fillId="2" borderId="0" xfId="0" applyFont="1" applyFill="1"/>
    <xf numFmtId="0" fontId="17" fillId="2" borderId="0" xfId="0" applyFont="1" applyFill="1" applyBorder="1" applyAlignment="1">
      <alignment horizontal="center"/>
    </xf>
    <xf numFmtId="0" fontId="9" fillId="2" borderId="0" xfId="0" applyFont="1" applyFill="1"/>
    <xf numFmtId="0" fontId="0" fillId="3" borderId="0" xfId="0" applyFill="1"/>
    <xf numFmtId="0" fontId="5" fillId="0" borderId="3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10" fillId="0" borderId="18" xfId="0" applyFont="1" applyBorder="1"/>
    <xf numFmtId="0" fontId="5" fillId="0" borderId="16" xfId="0" applyFont="1" applyBorder="1" applyAlignment="1">
      <alignment horizontal="center"/>
    </xf>
    <xf numFmtId="0" fontId="9" fillId="0" borderId="16" xfId="0" applyFont="1" applyBorder="1"/>
    <xf numFmtId="0" fontId="9" fillId="0" borderId="18" xfId="0" applyFont="1" applyBorder="1"/>
    <xf numFmtId="0" fontId="9" fillId="0" borderId="19" xfId="0" applyFont="1" applyBorder="1"/>
    <xf numFmtId="0" fontId="5" fillId="0" borderId="14" xfId="0" applyFont="1" applyBorder="1" applyAlignment="1">
      <alignment horizontal="center"/>
    </xf>
    <xf numFmtId="0" fontId="5" fillId="0" borderId="16" xfId="1" applyFont="1" applyBorder="1" applyAlignment="1">
      <alignment horizontal="center"/>
    </xf>
    <xf numFmtId="0" fontId="10" fillId="0" borderId="16" xfId="0" applyFont="1" applyBorder="1" applyAlignment="1">
      <alignment horizontal="center"/>
    </xf>
    <xf numFmtId="0" fontId="5" fillId="0" borderId="16" xfId="0" applyFont="1" applyBorder="1" applyAlignment="1">
      <alignment horizontal="center" wrapText="1"/>
    </xf>
    <xf numFmtId="0" fontId="5" fillId="2" borderId="16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8" xfId="0" applyFont="1" applyBorder="1" applyAlignment="1">
      <alignment horizontal="center"/>
    </xf>
    <xf numFmtId="0" fontId="5" fillId="2" borderId="12" xfId="0" applyFont="1" applyFill="1" applyBorder="1" applyAlignment="1">
      <alignment horizontal="center"/>
    </xf>
    <xf numFmtId="0" fontId="5" fillId="2" borderId="15" xfId="0" applyFont="1" applyFill="1" applyBorder="1" applyAlignment="1">
      <alignment horizontal="center"/>
    </xf>
    <xf numFmtId="0" fontId="10" fillId="2" borderId="18" xfId="0" applyFont="1" applyFill="1" applyBorder="1" applyAlignment="1">
      <alignment horizontal="center"/>
    </xf>
    <xf numFmtId="0" fontId="0" fillId="4" borderId="0" xfId="0" applyFont="1" applyFill="1"/>
    <xf numFmtId="0" fontId="5" fillId="4" borderId="1" xfId="0" applyFont="1" applyFill="1" applyBorder="1" applyAlignment="1">
      <alignment horizontal="center" wrapText="1"/>
    </xf>
    <xf numFmtId="0" fontId="10" fillId="5" borderId="1" xfId="0" applyFont="1" applyFill="1" applyBorder="1" applyAlignment="1">
      <alignment horizontal="center"/>
    </xf>
    <xf numFmtId="0" fontId="5" fillId="5" borderId="1" xfId="1" applyFont="1" applyFill="1" applyBorder="1" applyAlignment="1">
      <alignment horizontal="center"/>
    </xf>
    <xf numFmtId="0" fontId="5" fillId="5" borderId="4" xfId="1" applyFont="1" applyFill="1" applyBorder="1" applyAlignment="1">
      <alignment horizontal="center"/>
    </xf>
    <xf numFmtId="0" fontId="17" fillId="5" borderId="8" xfId="0" applyFont="1" applyFill="1" applyBorder="1"/>
    <xf numFmtId="0" fontId="0" fillId="5" borderId="10" xfId="0" applyFill="1" applyBorder="1"/>
    <xf numFmtId="0" fontId="0" fillId="5" borderId="0" xfId="0" applyFill="1"/>
    <xf numFmtId="0" fontId="17" fillId="4" borderId="4" xfId="0" applyFont="1" applyFill="1" applyBorder="1"/>
    <xf numFmtId="0" fontId="0" fillId="4" borderId="6" xfId="0" applyFill="1" applyBorder="1"/>
    <xf numFmtId="0" fontId="10" fillId="0" borderId="20" xfId="0" applyFont="1" applyBorder="1"/>
    <xf numFmtId="0" fontId="10" fillId="2" borderId="20" xfId="0" applyFont="1" applyFill="1" applyBorder="1"/>
    <xf numFmtId="0" fontId="9" fillId="0" borderId="20" xfId="0" applyFont="1" applyBorder="1"/>
    <xf numFmtId="0" fontId="10" fillId="0" borderId="26" xfId="0" applyFont="1" applyBorder="1"/>
    <xf numFmtId="0" fontId="9" fillId="0" borderId="29" xfId="0" applyFont="1" applyBorder="1"/>
    <xf numFmtId="0" fontId="5" fillId="4" borderId="6" xfId="0" applyFont="1" applyFill="1" applyBorder="1" applyAlignment="1">
      <alignment horizontal="center"/>
    </xf>
    <xf numFmtId="0" fontId="5" fillId="4" borderId="1" xfId="0" applyFont="1" applyFill="1" applyBorder="1" applyAlignment="1">
      <alignment horizontal="center"/>
    </xf>
    <xf numFmtId="0" fontId="5" fillId="4" borderId="16" xfId="0" applyFont="1" applyFill="1" applyBorder="1" applyAlignment="1">
      <alignment horizontal="center"/>
    </xf>
    <xf numFmtId="0" fontId="10" fillId="4" borderId="16" xfId="0" applyFont="1" applyFill="1" applyBorder="1" applyAlignment="1">
      <alignment horizontal="center"/>
    </xf>
    <xf numFmtId="0" fontId="5" fillId="5" borderId="1" xfId="0" applyFont="1" applyFill="1" applyBorder="1" applyAlignment="1">
      <alignment horizontal="center"/>
    </xf>
    <xf numFmtId="0" fontId="11" fillId="4" borderId="1" xfId="0" applyFont="1" applyFill="1" applyBorder="1" applyAlignment="1">
      <alignment horizontal="center"/>
    </xf>
    <xf numFmtId="0" fontId="10" fillId="2" borderId="16" xfId="0" applyFont="1" applyFill="1" applyBorder="1" applyAlignment="1">
      <alignment horizontal="center"/>
    </xf>
    <xf numFmtId="0" fontId="6" fillId="0" borderId="26" xfId="0" applyFont="1" applyBorder="1"/>
    <xf numFmtId="0" fontId="7" fillId="0" borderId="26" xfId="0" applyFont="1" applyBorder="1" applyAlignment="1">
      <alignment horizontal="center"/>
    </xf>
    <xf numFmtId="0" fontId="8" fillId="0" borderId="25" xfId="0" applyFont="1" applyBorder="1"/>
    <xf numFmtId="0" fontId="9" fillId="0" borderId="24" xfId="0" applyFont="1" applyBorder="1"/>
    <xf numFmtId="0" fontId="7" fillId="0" borderId="24" xfId="0" applyFont="1" applyBorder="1" applyAlignment="1">
      <alignment horizontal="center"/>
    </xf>
    <xf numFmtId="0" fontId="7" fillId="0" borderId="30" xfId="0" applyFont="1" applyBorder="1"/>
    <xf numFmtId="0" fontId="6" fillId="0" borderId="29" xfId="0" applyFont="1" applyBorder="1"/>
    <xf numFmtId="0" fontId="7" fillId="0" borderId="29" xfId="0" applyFont="1" applyBorder="1" applyAlignment="1">
      <alignment horizontal="center"/>
    </xf>
    <xf numFmtId="0" fontId="8" fillId="0" borderId="28" xfId="0" applyFont="1" applyBorder="1"/>
    <xf numFmtId="0" fontId="7" fillId="0" borderId="27" xfId="0" applyFont="1" applyBorder="1" applyAlignment="1">
      <alignment horizontal="center"/>
    </xf>
    <xf numFmtId="0" fontId="7" fillId="0" borderId="22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10" fillId="0" borderId="16" xfId="0" applyFont="1" applyBorder="1"/>
    <xf numFmtId="0" fontId="7" fillId="0" borderId="16" xfId="0" applyFont="1" applyBorder="1" applyAlignment="1">
      <alignment horizontal="center"/>
    </xf>
    <xf numFmtId="0" fontId="11" fillId="0" borderId="18" xfId="0" applyFont="1" applyBorder="1" applyAlignment="1">
      <alignment horizontal="center"/>
    </xf>
    <xf numFmtId="0" fontId="11" fillId="0" borderId="19" xfId="0" applyFont="1" applyBorder="1" applyAlignment="1">
      <alignment horizontal="center"/>
    </xf>
    <xf numFmtId="0" fontId="5" fillId="4" borderId="16" xfId="0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/>
    </xf>
    <xf numFmtId="0" fontId="10" fillId="5" borderId="16" xfId="0" applyFont="1" applyFill="1" applyBorder="1" applyAlignment="1">
      <alignment horizontal="center"/>
    </xf>
    <xf numFmtId="0" fontId="5" fillId="0" borderId="6" xfId="1" applyFont="1" applyBorder="1" applyAlignment="1">
      <alignment horizontal="center"/>
    </xf>
    <xf numFmtId="0" fontId="12" fillId="0" borderId="0" xfId="0" applyFont="1" applyBorder="1"/>
    <xf numFmtId="0" fontId="10" fillId="0" borderId="0" xfId="0" applyFont="1" applyBorder="1"/>
    <xf numFmtId="0" fontId="5" fillId="5" borderId="1" xfId="0" applyFont="1" applyFill="1" applyBorder="1" applyAlignment="1">
      <alignment horizontal="center" wrapText="1"/>
    </xf>
    <xf numFmtId="0" fontId="6" fillId="2" borderId="1" xfId="0" applyFont="1" applyFill="1" applyBorder="1" applyAlignment="1">
      <alignment horizontal="center"/>
    </xf>
    <xf numFmtId="0" fontId="5" fillId="2" borderId="1" xfId="1" applyFont="1" applyFill="1" applyBorder="1" applyAlignment="1">
      <alignment horizontal="center"/>
    </xf>
    <xf numFmtId="0" fontId="5" fillId="2" borderId="4" xfId="1" applyFont="1" applyFill="1" applyBorder="1" applyAlignment="1">
      <alignment horizontal="center"/>
    </xf>
    <xf numFmtId="0" fontId="6" fillId="0" borderId="51" xfId="0" applyFont="1" applyBorder="1"/>
    <xf numFmtId="0" fontId="6" fillId="0" borderId="52" xfId="0" applyFont="1" applyBorder="1"/>
    <xf numFmtId="0" fontId="10" fillId="0" borderId="53" xfId="0" applyFont="1" applyBorder="1"/>
    <xf numFmtId="0" fontId="10" fillId="2" borderId="53" xfId="0" applyFont="1" applyFill="1" applyBorder="1"/>
    <xf numFmtId="0" fontId="10" fillId="0" borderId="51" xfId="0" applyFont="1" applyBorder="1"/>
    <xf numFmtId="0" fontId="9" fillId="0" borderId="53" xfId="0" applyFont="1" applyBorder="1"/>
    <xf numFmtId="0" fontId="5" fillId="0" borderId="12" xfId="1" applyFont="1" applyBorder="1" applyAlignment="1">
      <alignment horizontal="center"/>
    </xf>
    <xf numFmtId="0" fontId="5" fillId="0" borderId="15" xfId="1" applyFont="1" applyBorder="1" applyAlignment="1">
      <alignment horizontal="center"/>
    </xf>
    <xf numFmtId="0" fontId="10" fillId="2" borderId="0" xfId="0" applyFont="1" applyFill="1" applyBorder="1"/>
    <xf numFmtId="0" fontId="12" fillId="2" borderId="42" xfId="0" applyFont="1" applyFill="1" applyBorder="1"/>
    <xf numFmtId="0" fontId="9" fillId="2" borderId="53" xfId="0" applyFont="1" applyFill="1" applyBorder="1"/>
    <xf numFmtId="0" fontId="5" fillId="2" borderId="1" xfId="0" applyFont="1" applyFill="1" applyBorder="1" applyAlignment="1">
      <alignment horizontal="center" wrapText="1"/>
    </xf>
    <xf numFmtId="0" fontId="5" fillId="2" borderId="4" xfId="0" applyFont="1" applyFill="1" applyBorder="1" applyAlignment="1">
      <alignment horizontal="center" wrapText="1"/>
    </xf>
    <xf numFmtId="0" fontId="10" fillId="2" borderId="2" xfId="0" applyFont="1" applyFill="1" applyBorder="1" applyAlignment="1">
      <alignment horizontal="center"/>
    </xf>
    <xf numFmtId="0" fontId="10" fillId="2" borderId="9" xfId="0" applyFont="1" applyFill="1" applyBorder="1" applyAlignment="1">
      <alignment horizontal="center"/>
    </xf>
    <xf numFmtId="0" fontId="10" fillId="2" borderId="23" xfId="0" applyFont="1" applyFill="1" applyBorder="1" applyAlignment="1">
      <alignment horizontal="center"/>
    </xf>
    <xf numFmtId="0" fontId="5" fillId="2" borderId="16" xfId="0" applyFont="1" applyFill="1" applyBorder="1" applyAlignment="1">
      <alignment horizontal="center" wrapText="1"/>
    </xf>
    <xf numFmtId="0" fontId="7" fillId="0" borderId="45" xfId="0" applyFont="1" applyBorder="1" applyAlignment="1">
      <alignment horizontal="center"/>
    </xf>
    <xf numFmtId="0" fontId="7" fillId="0" borderId="46" xfId="0" applyFont="1" applyBorder="1" applyAlignment="1">
      <alignment horizontal="center"/>
    </xf>
    <xf numFmtId="0" fontId="10" fillId="0" borderId="5" xfId="0" applyFont="1" applyFill="1" applyBorder="1" applyAlignment="1">
      <alignment horizontal="center"/>
    </xf>
    <xf numFmtId="0" fontId="10" fillId="2" borderId="5" xfId="0" applyFont="1" applyFill="1" applyBorder="1" applyAlignment="1">
      <alignment horizontal="center"/>
    </xf>
    <xf numFmtId="0" fontId="5" fillId="0" borderId="5" xfId="1" applyFont="1" applyBorder="1" applyAlignment="1">
      <alignment horizontal="center"/>
    </xf>
    <xf numFmtId="0" fontId="8" fillId="0" borderId="45" xfId="0" applyFont="1" applyBorder="1"/>
    <xf numFmtId="0" fontId="7" fillId="0" borderId="51" xfId="0" applyFont="1" applyBorder="1" applyAlignment="1">
      <alignment horizontal="center"/>
    </xf>
    <xf numFmtId="0" fontId="7" fillId="0" borderId="52" xfId="0" applyFont="1" applyBorder="1" applyAlignment="1">
      <alignment horizontal="center"/>
    </xf>
    <xf numFmtId="0" fontId="10" fillId="0" borderId="38" xfId="0" applyFont="1" applyBorder="1"/>
    <xf numFmtId="0" fontId="9" fillId="2" borderId="38" xfId="0" applyFont="1" applyFill="1" applyBorder="1"/>
    <xf numFmtId="0" fontId="9" fillId="0" borderId="38" xfId="0" applyFont="1" applyBorder="1"/>
    <xf numFmtId="0" fontId="5" fillId="5" borderId="16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0" fillId="0" borderId="0" xfId="0" applyAlignment="1"/>
    <xf numFmtId="0" fontId="0" fillId="4" borderId="0" xfId="0" applyFill="1" applyBorder="1" applyAlignment="1">
      <alignment horizontal="center"/>
    </xf>
    <xf numFmtId="0" fontId="0" fillId="5" borderId="0" xfId="0" applyFill="1" applyBorder="1" applyAlignment="1">
      <alignment horizontal="center"/>
    </xf>
    <xf numFmtId="0" fontId="9" fillId="2" borderId="52" xfId="0" applyFont="1" applyFill="1" applyBorder="1"/>
    <xf numFmtId="0" fontId="10" fillId="2" borderId="19" xfId="0" applyFont="1" applyFill="1" applyBorder="1" applyAlignment="1">
      <alignment horizontal="center"/>
    </xf>
    <xf numFmtId="0" fontId="12" fillId="0" borderId="51" xfId="0" applyFont="1" applyBorder="1" applyAlignment="1">
      <alignment horizontal="center"/>
    </xf>
    <xf numFmtId="0" fontId="12" fillId="0" borderId="52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12" fillId="0" borderId="11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0" fontId="12" fillId="0" borderId="41" xfId="0" applyFont="1" applyBorder="1" applyAlignment="1">
      <alignment horizontal="center"/>
    </xf>
    <xf numFmtId="0" fontId="12" fillId="2" borderId="42" xfId="0" applyFont="1" applyFill="1" applyBorder="1" applyAlignment="1">
      <alignment horizontal="center"/>
    </xf>
    <xf numFmtId="0" fontId="12" fillId="2" borderId="43" xfId="0" applyFont="1" applyFill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12" fillId="4" borderId="42" xfId="0" applyFont="1" applyFill="1" applyBorder="1" applyAlignment="1">
      <alignment horizontal="center"/>
    </xf>
    <xf numFmtId="0" fontId="12" fillId="5" borderId="42" xfId="0" applyFont="1" applyFill="1" applyBorder="1" applyAlignment="1">
      <alignment horizontal="center"/>
    </xf>
    <xf numFmtId="0" fontId="12" fillId="5" borderId="43" xfId="0" applyFont="1" applyFill="1" applyBorder="1" applyAlignment="1">
      <alignment horizontal="center"/>
    </xf>
    <xf numFmtId="0" fontId="12" fillId="0" borderId="26" xfId="0" applyFont="1" applyBorder="1" applyAlignment="1">
      <alignment horizontal="center"/>
    </xf>
    <xf numFmtId="0" fontId="12" fillId="0" borderId="29" xfId="0" applyFont="1" applyBorder="1" applyAlignment="1">
      <alignment horizontal="center"/>
    </xf>
    <xf numFmtId="0" fontId="12" fillId="2" borderId="6" xfId="0" applyFont="1" applyFill="1" applyBorder="1" applyAlignment="1">
      <alignment horizontal="center"/>
    </xf>
    <xf numFmtId="0" fontId="10" fillId="0" borderId="4" xfId="0" applyFont="1" applyFill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2" fillId="2" borderId="0" xfId="0" applyFont="1" applyFill="1" applyBorder="1"/>
    <xf numFmtId="0" fontId="5" fillId="2" borderId="0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39" xfId="0" applyFont="1" applyBorder="1" applyAlignment="1">
      <alignment horizontal="center"/>
    </xf>
    <xf numFmtId="0" fontId="10" fillId="2" borderId="21" xfId="0" applyFont="1" applyFill="1" applyBorder="1" applyAlignment="1">
      <alignment horizontal="center"/>
    </xf>
    <xf numFmtId="0" fontId="10" fillId="0" borderId="5" xfId="0" applyFont="1" applyBorder="1" applyAlignment="1">
      <alignment horizontal="center"/>
    </xf>
    <xf numFmtId="0" fontId="10" fillId="0" borderId="13" xfId="0" applyFont="1" applyBorder="1" applyAlignment="1">
      <alignment horizontal="left"/>
    </xf>
    <xf numFmtId="0" fontId="8" fillId="0" borderId="51" xfId="0" applyFont="1" applyBorder="1"/>
    <xf numFmtId="0" fontId="8" fillId="0" borderId="52" xfId="0" applyFont="1" applyBorder="1"/>
    <xf numFmtId="0" fontId="10" fillId="0" borderId="42" xfId="0" applyFont="1" applyBorder="1" applyAlignment="1">
      <alignment horizontal="left"/>
    </xf>
    <xf numFmtId="0" fontId="10" fillId="2" borderId="42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/>
    </xf>
    <xf numFmtId="0" fontId="10" fillId="0" borderId="41" xfId="0" applyFont="1" applyBorder="1" applyAlignment="1">
      <alignment horizontal="left"/>
    </xf>
    <xf numFmtId="0" fontId="10" fillId="2" borderId="44" xfId="0" applyFont="1" applyFill="1" applyBorder="1"/>
    <xf numFmtId="0" fontId="9" fillId="2" borderId="43" xfId="0" applyFont="1" applyFill="1" applyBorder="1"/>
    <xf numFmtId="0" fontId="10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/>
    </xf>
    <xf numFmtId="0" fontId="5" fillId="0" borderId="42" xfId="1" applyFont="1" applyBorder="1" applyAlignment="1">
      <alignment horizontal="center"/>
    </xf>
    <xf numFmtId="0" fontId="10" fillId="2" borderId="43" xfId="0" applyFont="1" applyFill="1" applyBorder="1" applyAlignment="1">
      <alignment horizontal="center"/>
    </xf>
    <xf numFmtId="0" fontId="10" fillId="0" borderId="41" xfId="0" applyFont="1" applyBorder="1" applyAlignment="1">
      <alignment horizontal="center"/>
    </xf>
    <xf numFmtId="0" fontId="10" fillId="2" borderId="44" xfId="0" applyFont="1" applyFill="1" applyBorder="1" applyAlignment="1">
      <alignment horizontal="center"/>
    </xf>
    <xf numFmtId="0" fontId="9" fillId="2" borderId="43" xfId="0" applyFont="1" applyFill="1" applyBorder="1" applyAlignment="1">
      <alignment horizontal="center"/>
    </xf>
    <xf numFmtId="0" fontId="6" fillId="0" borderId="36" xfId="0" applyFont="1" applyBorder="1"/>
    <xf numFmtId="0" fontId="6" fillId="0" borderId="39" xfId="0" applyFont="1" applyBorder="1"/>
    <xf numFmtId="0" fontId="10" fillId="2" borderId="38" xfId="0" applyFont="1" applyFill="1" applyBorder="1"/>
    <xf numFmtId="0" fontId="10" fillId="2" borderId="39" xfId="0" applyFont="1" applyFill="1" applyBorder="1"/>
    <xf numFmtId="0" fontId="10" fillId="0" borderId="36" xfId="0" applyFont="1" applyBorder="1"/>
    <xf numFmtId="0" fontId="9" fillId="2" borderId="39" xfId="0" applyFont="1" applyFill="1" applyBorder="1"/>
    <xf numFmtId="0" fontId="10" fillId="0" borderId="48" xfId="0" applyFont="1" applyBorder="1" applyAlignment="1">
      <alignment horizontal="center"/>
    </xf>
    <xf numFmtId="0" fontId="10" fillId="0" borderId="48" xfId="0" applyFont="1" applyFill="1" applyBorder="1" applyAlignment="1">
      <alignment horizontal="center"/>
    </xf>
    <xf numFmtId="0" fontId="5" fillId="0" borderId="48" xfId="1" applyFont="1" applyBorder="1" applyAlignment="1">
      <alignment horizontal="center"/>
    </xf>
    <xf numFmtId="0" fontId="10" fillId="0" borderId="42" xfId="0" applyFont="1" applyBorder="1"/>
    <xf numFmtId="0" fontId="10" fillId="0" borderId="42" xfId="0" applyFont="1" applyBorder="1" applyAlignment="1"/>
    <xf numFmtId="0" fontId="10" fillId="2" borderId="42" xfId="0" applyFont="1" applyFill="1" applyBorder="1" applyAlignment="1"/>
    <xf numFmtId="0" fontId="10" fillId="0" borderId="53" xfId="0" applyFont="1" applyBorder="1" applyAlignment="1">
      <alignment horizontal="center"/>
    </xf>
    <xf numFmtId="0" fontId="10" fillId="2" borderId="53" xfId="0" applyFont="1" applyFill="1" applyBorder="1" applyAlignment="1">
      <alignment horizontal="center"/>
    </xf>
    <xf numFmtId="0" fontId="5" fillId="2" borderId="18" xfId="0" applyFont="1" applyFill="1" applyBorder="1" applyAlignment="1">
      <alignment horizontal="center"/>
    </xf>
    <xf numFmtId="0" fontId="5" fillId="2" borderId="19" xfId="0" applyFont="1" applyFill="1" applyBorder="1" applyAlignment="1">
      <alignment horizontal="center"/>
    </xf>
    <xf numFmtId="0" fontId="10" fillId="2" borderId="41" xfId="0" applyFont="1" applyFill="1" applyBorder="1" applyAlignment="1">
      <alignment horizontal="center"/>
    </xf>
    <xf numFmtId="0" fontId="10" fillId="2" borderId="22" xfId="0" applyFont="1" applyFill="1" applyBorder="1" applyAlignment="1">
      <alignment horizontal="center"/>
    </xf>
    <xf numFmtId="0" fontId="7" fillId="2" borderId="42" xfId="0" applyFont="1" applyFill="1" applyBorder="1" applyAlignment="1">
      <alignment horizontal="left"/>
    </xf>
    <xf numFmtId="0" fontId="7" fillId="2" borderId="43" xfId="0" applyFont="1" applyFill="1" applyBorder="1" applyAlignment="1">
      <alignment horizontal="left"/>
    </xf>
    <xf numFmtId="0" fontId="10" fillId="2" borderId="42" xfId="0" applyFont="1" applyFill="1" applyBorder="1" applyAlignment="1">
      <alignment horizontal="left" wrapText="1"/>
    </xf>
    <xf numFmtId="0" fontId="9" fillId="0" borderId="51" xfId="0" applyFont="1" applyBorder="1"/>
    <xf numFmtId="0" fontId="10" fillId="4" borderId="42" xfId="0" applyFont="1" applyFill="1" applyBorder="1" applyAlignment="1">
      <alignment horizontal="left"/>
    </xf>
    <xf numFmtId="0" fontId="13" fillId="4" borderId="42" xfId="0" applyFont="1" applyFill="1" applyBorder="1" applyAlignment="1">
      <alignment horizontal="center"/>
    </xf>
    <xf numFmtId="0" fontId="13" fillId="2" borderId="42" xfId="0" applyFont="1" applyFill="1" applyBorder="1" applyAlignment="1">
      <alignment horizontal="center"/>
    </xf>
    <xf numFmtId="0" fontId="13" fillId="5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left"/>
    </xf>
    <xf numFmtId="0" fontId="5" fillId="5" borderId="18" xfId="0" applyFont="1" applyFill="1" applyBorder="1" applyAlignment="1">
      <alignment horizontal="center"/>
    </xf>
    <xf numFmtId="0" fontId="5" fillId="5" borderId="19" xfId="0" applyFont="1" applyFill="1" applyBorder="1" applyAlignment="1">
      <alignment horizontal="center"/>
    </xf>
    <xf numFmtId="0" fontId="10" fillId="4" borderId="5" xfId="0" applyFont="1" applyFill="1" applyBorder="1" applyAlignment="1">
      <alignment horizontal="center"/>
    </xf>
    <xf numFmtId="0" fontId="10" fillId="5" borderId="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/>
    </xf>
    <xf numFmtId="0" fontId="10" fillId="0" borderId="56" xfId="0" applyFont="1" applyBorder="1" applyAlignment="1">
      <alignment horizontal="center"/>
    </xf>
    <xf numFmtId="0" fontId="10" fillId="2" borderId="59" xfId="0" applyFont="1" applyFill="1" applyBorder="1" applyAlignment="1">
      <alignment horizontal="center"/>
    </xf>
    <xf numFmtId="0" fontId="9" fillId="2" borderId="57" xfId="0" applyFont="1" applyFill="1" applyBorder="1" applyAlignment="1">
      <alignment horizontal="center"/>
    </xf>
    <xf numFmtId="0" fontId="7" fillId="0" borderId="40" xfId="0" applyFont="1" applyBorder="1" applyAlignment="1">
      <alignment horizontal="center"/>
    </xf>
    <xf numFmtId="0" fontId="10" fillId="0" borderId="48" xfId="0" applyFont="1" applyBorder="1"/>
    <xf numFmtId="0" fontId="10" fillId="5" borderId="43" xfId="0" applyFont="1" applyFill="1" applyBorder="1" applyAlignment="1">
      <alignment horizontal="left"/>
    </xf>
    <xf numFmtId="0" fontId="9" fillId="0" borderId="45" xfId="0" applyFont="1" applyBorder="1"/>
    <xf numFmtId="0" fontId="10" fillId="0" borderId="5" xfId="0" applyFont="1" applyBorder="1" applyAlignment="1">
      <alignment wrapText="1"/>
    </xf>
    <xf numFmtId="0" fontId="10" fillId="4" borderId="5" xfId="0" applyFont="1" applyFill="1" applyBorder="1" applyAlignment="1">
      <alignment horizontal="left"/>
    </xf>
    <xf numFmtId="0" fontId="10" fillId="5" borderId="5" xfId="0" applyFont="1" applyFill="1" applyBorder="1" applyAlignment="1">
      <alignment horizontal="left"/>
    </xf>
    <xf numFmtId="0" fontId="10" fillId="0" borderId="5" xfId="0" applyFont="1" applyBorder="1" applyAlignment="1">
      <alignment horizontal="left" wrapText="1"/>
    </xf>
    <xf numFmtId="0" fontId="10" fillId="0" borderId="5" xfId="0" applyFont="1" applyBorder="1"/>
    <xf numFmtId="0" fontId="7" fillId="4" borderId="5" xfId="0" applyFont="1" applyFill="1" applyBorder="1" applyAlignment="1">
      <alignment horizontal="left"/>
    </xf>
    <xf numFmtId="0" fontId="7" fillId="5" borderId="5" xfId="0" applyFont="1" applyFill="1" applyBorder="1" applyAlignment="1">
      <alignment horizontal="left"/>
    </xf>
    <xf numFmtId="0" fontId="7" fillId="5" borderId="55" xfId="0" applyFont="1" applyFill="1" applyBorder="1" applyAlignment="1">
      <alignment horizontal="left"/>
    </xf>
    <xf numFmtId="0" fontId="10" fillId="2" borderId="30" xfId="0" applyFont="1" applyFill="1" applyBorder="1" applyAlignment="1">
      <alignment horizontal="left"/>
    </xf>
    <xf numFmtId="0" fontId="10" fillId="0" borderId="5" xfId="0" applyFont="1" applyFill="1" applyBorder="1" applyAlignment="1">
      <alignment horizontal="left" wrapText="1"/>
    </xf>
    <xf numFmtId="0" fontId="10" fillId="2" borderId="5" xfId="0" applyFont="1" applyFill="1" applyBorder="1" applyAlignment="1">
      <alignment horizontal="left" wrapText="1"/>
    </xf>
    <xf numFmtId="0" fontId="10" fillId="0" borderId="5" xfId="0" applyFont="1" applyBorder="1" applyAlignment="1"/>
    <xf numFmtId="0" fontId="7" fillId="2" borderId="5" xfId="0" applyFont="1" applyFill="1" applyBorder="1" applyAlignment="1">
      <alignment horizontal="left"/>
    </xf>
    <xf numFmtId="0" fontId="7" fillId="2" borderId="55" xfId="0" applyFont="1" applyFill="1" applyBorder="1" applyAlignment="1">
      <alignment horizontal="left"/>
    </xf>
    <xf numFmtId="0" fontId="10" fillId="0" borderId="42" xfId="0" applyFont="1" applyBorder="1" applyAlignment="1">
      <alignment horizontal="center" vertical="center" wrapText="1"/>
    </xf>
    <xf numFmtId="0" fontId="10" fillId="4" borderId="42" xfId="0" applyFont="1" applyFill="1" applyBorder="1" applyAlignment="1">
      <alignment horizontal="center"/>
    </xf>
    <xf numFmtId="0" fontId="10" fillId="5" borderId="42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center" vertical="center" wrapText="1"/>
    </xf>
    <xf numFmtId="0" fontId="10" fillId="0" borderId="42" xfId="0" applyFont="1" applyBorder="1" applyAlignment="1">
      <alignment horizontal="center" wrapText="1"/>
    </xf>
    <xf numFmtId="0" fontId="10" fillId="5" borderId="43" xfId="0" applyFont="1" applyFill="1" applyBorder="1" applyAlignment="1">
      <alignment horizontal="center"/>
    </xf>
    <xf numFmtId="0" fontId="10" fillId="2" borderId="42" xfId="0" applyFont="1" applyFill="1" applyBorder="1" applyAlignment="1">
      <alignment horizontal="center" vertical="center" wrapText="1"/>
    </xf>
    <xf numFmtId="0" fontId="7" fillId="0" borderId="21" xfId="0" applyFont="1" applyBorder="1" applyAlignment="1">
      <alignment horizontal="center"/>
    </xf>
    <xf numFmtId="0" fontId="10" fillId="4" borderId="56" xfId="0" applyFont="1" applyFill="1" applyBorder="1" applyAlignment="1">
      <alignment horizontal="center"/>
    </xf>
    <xf numFmtId="0" fontId="10" fillId="5" borderId="56" xfId="0" applyFont="1" applyFill="1" applyBorder="1" applyAlignment="1">
      <alignment horizontal="center"/>
    </xf>
    <xf numFmtId="0" fontId="5" fillId="5" borderId="21" xfId="0" applyFont="1" applyFill="1" applyBorder="1" applyAlignment="1">
      <alignment horizontal="center"/>
    </xf>
    <xf numFmtId="0" fontId="10" fillId="2" borderId="7" xfId="0" applyFont="1" applyFill="1" applyBorder="1" applyAlignment="1">
      <alignment horizontal="center"/>
    </xf>
    <xf numFmtId="0" fontId="5" fillId="5" borderId="22" xfId="0" applyFont="1" applyFill="1" applyBorder="1" applyAlignment="1">
      <alignment horizontal="center"/>
    </xf>
    <xf numFmtId="0" fontId="7" fillId="0" borderId="51" xfId="0" applyFont="1" applyBorder="1"/>
    <xf numFmtId="0" fontId="7" fillId="0" borderId="52" xfId="0" applyFont="1" applyBorder="1"/>
    <xf numFmtId="0" fontId="5" fillId="0" borderId="42" xfId="0" applyFont="1" applyBorder="1" applyAlignment="1">
      <alignment horizontal="center"/>
    </xf>
    <xf numFmtId="164" fontId="5" fillId="0" borderId="42" xfId="0" applyNumberFormat="1" applyFont="1" applyBorder="1" applyAlignment="1">
      <alignment horizontal="center"/>
    </xf>
    <xf numFmtId="0" fontId="5" fillId="0" borderId="41" xfId="0" applyFont="1" applyBorder="1" applyAlignment="1">
      <alignment horizontal="center"/>
    </xf>
    <xf numFmtId="0" fontId="5" fillId="2" borderId="42" xfId="0" applyFont="1" applyFill="1" applyBorder="1" applyAlignment="1">
      <alignment horizontal="center"/>
    </xf>
    <xf numFmtId="0" fontId="5" fillId="2" borderId="42" xfId="0" applyFont="1" applyFill="1" applyBorder="1" applyAlignment="1">
      <alignment horizontal="center" wrapText="1"/>
    </xf>
    <xf numFmtId="0" fontId="6" fillId="2" borderId="44" xfId="0" applyFont="1" applyFill="1" applyBorder="1" applyAlignment="1">
      <alignment horizontal="center"/>
    </xf>
    <xf numFmtId="164" fontId="6" fillId="2" borderId="43" xfId="0" applyNumberFormat="1" applyFont="1" applyFill="1" applyBorder="1" applyAlignment="1">
      <alignment horizontal="center"/>
    </xf>
    <xf numFmtId="0" fontId="10" fillId="0" borderId="56" xfId="0" applyFont="1" applyBorder="1" applyAlignment="1">
      <alignment horizontal="center" vertical="center" wrapText="1"/>
    </xf>
    <xf numFmtId="0" fontId="10" fillId="0" borderId="56" xfId="0" applyFont="1" applyFill="1" applyBorder="1" applyAlignment="1">
      <alignment horizontal="center" vertical="center" wrapText="1"/>
    </xf>
    <xf numFmtId="0" fontId="10" fillId="5" borderId="57" xfId="0" applyFont="1" applyFill="1" applyBorder="1" applyAlignment="1">
      <alignment horizontal="center"/>
    </xf>
    <xf numFmtId="0" fontId="10" fillId="2" borderId="56" xfId="0" applyFont="1" applyFill="1" applyBorder="1" applyAlignment="1">
      <alignment horizontal="center" vertical="center" wrapText="1"/>
    </xf>
    <xf numFmtId="0" fontId="10" fillId="2" borderId="57" xfId="0" applyFont="1" applyFill="1" applyBorder="1" applyAlignment="1">
      <alignment horizontal="center"/>
    </xf>
    <xf numFmtId="0" fontId="5" fillId="0" borderId="48" xfId="0" applyFont="1" applyBorder="1" applyAlignment="1">
      <alignment horizontal="center"/>
    </xf>
    <xf numFmtId="0" fontId="10" fillId="0" borderId="34" xfId="0" applyFont="1" applyBorder="1" applyAlignment="1">
      <alignment horizontal="center"/>
    </xf>
    <xf numFmtId="0" fontId="9" fillId="0" borderId="34" xfId="0" applyFont="1" applyBorder="1"/>
    <xf numFmtId="0" fontId="10" fillId="4" borderId="34" xfId="0" applyFont="1" applyFill="1" applyBorder="1" applyAlignment="1">
      <alignment horizontal="center"/>
    </xf>
    <xf numFmtId="0" fontId="10" fillId="2" borderId="34" xfId="0" applyFont="1" applyFill="1" applyBorder="1" applyAlignment="1">
      <alignment horizontal="center"/>
    </xf>
    <xf numFmtId="0" fontId="10" fillId="0" borderId="34" xfId="0" applyFont="1" applyBorder="1"/>
    <xf numFmtId="0" fontId="10" fillId="2" borderId="61" xfId="0" applyFont="1" applyFill="1" applyBorder="1" applyAlignment="1">
      <alignment horizontal="center"/>
    </xf>
    <xf numFmtId="0" fontId="10" fillId="2" borderId="35" xfId="0" applyFont="1" applyFill="1" applyBorder="1" applyAlignment="1">
      <alignment horizontal="center"/>
    </xf>
    <xf numFmtId="0" fontId="10" fillId="2" borderId="42" xfId="0" applyFont="1" applyFill="1" applyBorder="1"/>
    <xf numFmtId="0" fontId="10" fillId="2" borderId="5" xfId="0" applyFont="1" applyFill="1" applyBorder="1" applyAlignment="1">
      <alignment horizontal="left"/>
    </xf>
    <xf numFmtId="0" fontId="10" fillId="2" borderId="5" xfId="0" applyFont="1" applyFill="1" applyBorder="1"/>
    <xf numFmtId="0" fontId="10" fillId="2" borderId="55" xfId="0" applyFont="1" applyFill="1" applyBorder="1" applyAlignment="1">
      <alignment horizontal="center"/>
    </xf>
    <xf numFmtId="0" fontId="5" fillId="2" borderId="22" xfId="0" applyFont="1" applyFill="1" applyBorder="1" applyAlignment="1">
      <alignment horizontal="center"/>
    </xf>
    <xf numFmtId="0" fontId="5" fillId="2" borderId="16" xfId="1" applyFont="1" applyFill="1" applyBorder="1" applyAlignment="1">
      <alignment horizontal="center"/>
    </xf>
    <xf numFmtId="0" fontId="5" fillId="2" borderId="6" xfId="1" applyFont="1" applyFill="1" applyBorder="1" applyAlignment="1">
      <alignment horizontal="center"/>
    </xf>
    <xf numFmtId="0" fontId="10" fillId="2" borderId="5" xfId="0" applyFont="1" applyFill="1" applyBorder="1" applyAlignment="1"/>
    <xf numFmtId="0" fontId="5" fillId="2" borderId="42" xfId="1" applyFont="1" applyFill="1" applyBorder="1" applyAlignment="1">
      <alignment horizontal="center"/>
    </xf>
    <xf numFmtId="0" fontId="0" fillId="2" borderId="0" xfId="0" applyFont="1" applyFill="1" applyAlignment="1">
      <alignment horizontal="center"/>
    </xf>
    <xf numFmtId="0" fontId="0" fillId="2" borderId="0" xfId="0" applyFont="1" applyFill="1" applyBorder="1"/>
    <xf numFmtId="0" fontId="3" fillId="2" borderId="0" xfId="0" applyFont="1" applyFill="1" applyBorder="1"/>
    <xf numFmtId="164" fontId="0" fillId="2" borderId="0" xfId="0" applyNumberFormat="1" applyFont="1" applyFill="1"/>
    <xf numFmtId="0" fontId="0" fillId="2" borderId="0" xfId="0" applyFill="1"/>
    <xf numFmtId="0" fontId="10" fillId="0" borderId="60" xfId="0" applyFont="1" applyBorder="1"/>
    <xf numFmtId="0" fontId="10" fillId="0" borderId="42" xfId="0" applyFont="1" applyBorder="1" applyAlignment="1">
      <alignment wrapText="1"/>
    </xf>
    <xf numFmtId="0" fontId="10" fillId="0" borderId="47" xfId="0" applyFont="1" applyBorder="1"/>
    <xf numFmtId="0" fontId="10" fillId="2" borderId="54" xfId="0" applyFont="1" applyFill="1" applyBorder="1"/>
    <xf numFmtId="0" fontId="9" fillId="2" borderId="55" xfId="0" applyFont="1" applyFill="1" applyBorder="1"/>
    <xf numFmtId="0" fontId="10" fillId="0" borderId="60" xfId="0" applyFont="1" applyBorder="1" applyAlignment="1">
      <alignment horizontal="center"/>
    </xf>
    <xf numFmtId="0" fontId="10" fillId="2" borderId="60" xfId="0" applyFont="1" applyFill="1" applyBorder="1" applyAlignment="1">
      <alignment horizontal="center"/>
    </xf>
    <xf numFmtId="0" fontId="10" fillId="2" borderId="47" xfId="0" applyFont="1" applyFill="1" applyBorder="1" applyAlignment="1">
      <alignment horizontal="left"/>
    </xf>
    <xf numFmtId="0" fontId="10" fillId="2" borderId="60" xfId="0" applyFont="1" applyFill="1" applyBorder="1" applyAlignment="1">
      <alignment horizontal="left"/>
    </xf>
    <xf numFmtId="0" fontId="5" fillId="0" borderId="62" xfId="0" applyFont="1" applyBorder="1" applyAlignment="1">
      <alignment horizontal="center"/>
    </xf>
    <xf numFmtId="0" fontId="10" fillId="2" borderId="55" xfId="0" applyFont="1" applyFill="1" applyBorder="1"/>
    <xf numFmtId="0" fontId="5" fillId="2" borderId="21" xfId="0" applyFont="1" applyFill="1" applyBorder="1" applyAlignment="1">
      <alignment horizontal="center"/>
    </xf>
    <xf numFmtId="0" fontId="5" fillId="0" borderId="60" xfId="0" applyFont="1" applyBorder="1" applyAlignment="1">
      <alignment horizontal="center"/>
    </xf>
    <xf numFmtId="0" fontId="8" fillId="0" borderId="46" xfId="0" applyFont="1" applyBorder="1" applyAlignment="1">
      <alignment horizontal="center"/>
    </xf>
    <xf numFmtId="164" fontId="7" fillId="2" borderId="42" xfId="0" applyNumberFormat="1" applyFont="1" applyFill="1" applyBorder="1" applyAlignment="1">
      <alignment horizontal="center"/>
    </xf>
    <xf numFmtId="164" fontId="7" fillId="2" borderId="43" xfId="0" applyNumberFormat="1" applyFont="1" applyFill="1" applyBorder="1" applyAlignment="1">
      <alignment horizontal="center"/>
    </xf>
    <xf numFmtId="0" fontId="5" fillId="0" borderId="1" xfId="1" applyFont="1" applyBorder="1" applyAlignment="1">
      <alignment horizontal="center" wrapText="1"/>
    </xf>
    <xf numFmtId="0" fontId="5" fillId="0" borderId="4" xfId="1" applyFont="1" applyBorder="1" applyAlignment="1">
      <alignment horizontal="center" wrapText="1"/>
    </xf>
    <xf numFmtId="0" fontId="5" fillId="0" borderId="42" xfId="1" applyFont="1" applyBorder="1" applyAlignment="1">
      <alignment horizontal="center" wrapText="1"/>
    </xf>
    <xf numFmtId="0" fontId="5" fillId="0" borderId="6" xfId="1" applyFont="1" applyBorder="1" applyAlignment="1">
      <alignment horizontal="center" wrapText="1"/>
    </xf>
    <xf numFmtId="0" fontId="10" fillId="0" borderId="60" xfId="0" applyFont="1" applyBorder="1" applyAlignment="1">
      <alignment horizontal="right"/>
    </xf>
    <xf numFmtId="0" fontId="9" fillId="2" borderId="42" xfId="0" applyFont="1" applyFill="1" applyBorder="1"/>
    <xf numFmtId="0" fontId="9" fillId="0" borderId="42" xfId="0" applyFont="1" applyBorder="1" applyAlignment="1">
      <alignment horizontal="center"/>
    </xf>
    <xf numFmtId="0" fontId="10" fillId="2" borderId="42" xfId="0" applyFont="1" applyFill="1" applyBorder="1" applyAlignment="1">
      <alignment horizontal="center" wrapText="1"/>
    </xf>
    <xf numFmtId="0" fontId="9" fillId="0" borderId="42" xfId="0" applyFont="1" applyBorder="1"/>
    <xf numFmtId="0" fontId="12" fillId="2" borderId="0" xfId="0" applyFont="1" applyFill="1" applyBorder="1" applyAlignment="1">
      <alignment horizontal="center"/>
    </xf>
    <xf numFmtId="0" fontId="0" fillId="2" borderId="0" xfId="0" applyFont="1" applyFill="1" applyBorder="1" applyAlignment="1">
      <alignment horizontal="center"/>
    </xf>
    <xf numFmtId="0" fontId="9" fillId="2" borderId="50" xfId="0" applyFont="1" applyFill="1" applyBorder="1"/>
    <xf numFmtId="0" fontId="13" fillId="2" borderId="41" xfId="0" applyFont="1" applyFill="1" applyBorder="1" applyAlignment="1">
      <alignment horizontal="center"/>
    </xf>
    <xf numFmtId="0" fontId="8" fillId="0" borderId="52" xfId="0" applyFont="1" applyBorder="1" applyAlignment="1">
      <alignment horizontal="center"/>
    </xf>
    <xf numFmtId="0" fontId="8" fillId="0" borderId="51" xfId="0" applyFont="1" applyBorder="1" applyAlignment="1">
      <alignment horizontal="center"/>
    </xf>
    <xf numFmtId="0" fontId="0" fillId="5" borderId="0" xfId="0" applyFill="1" applyAlignment="1">
      <alignment horizontal="center"/>
    </xf>
    <xf numFmtId="0" fontId="4" fillId="0" borderId="0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4" fillId="0" borderId="0" xfId="0" applyFont="1" applyBorder="1" applyAlignment="1"/>
    <xf numFmtId="0" fontId="1" fillId="0" borderId="0" xfId="0" applyFont="1" applyBorder="1" applyAlignment="1"/>
    <xf numFmtId="0" fontId="0" fillId="2" borderId="0" xfId="0" applyFont="1" applyFill="1" applyBorder="1" applyAlignment="1"/>
    <xf numFmtId="0" fontId="10" fillId="4" borderId="44" xfId="0" applyFont="1" applyFill="1" applyBorder="1" applyAlignment="1">
      <alignment horizontal="center"/>
    </xf>
    <xf numFmtId="0" fontId="5" fillId="4" borderId="56" xfId="1" applyFont="1" applyFill="1" applyBorder="1" applyAlignment="1">
      <alignment horizontal="center"/>
    </xf>
    <xf numFmtId="0" fontId="9" fillId="5" borderId="43" xfId="0" applyFont="1" applyFill="1" applyBorder="1"/>
    <xf numFmtId="0" fontId="10" fillId="5" borderId="44" xfId="0" applyFont="1" applyFill="1" applyBorder="1" applyAlignment="1">
      <alignment horizontal="center"/>
    </xf>
    <xf numFmtId="0" fontId="10" fillId="0" borderId="42" xfId="0" applyFont="1" applyBorder="1" applyAlignment="1">
      <alignment horizontal="right"/>
    </xf>
    <xf numFmtId="0" fontId="10" fillId="4" borderId="42" xfId="0" applyFont="1" applyFill="1" applyBorder="1"/>
    <xf numFmtId="0" fontId="10" fillId="5" borderId="42" xfId="0" applyFont="1" applyFill="1" applyBorder="1"/>
    <xf numFmtId="0" fontId="9" fillId="4" borderId="42" xfId="0" applyFont="1" applyFill="1" applyBorder="1"/>
    <xf numFmtId="0" fontId="10" fillId="0" borderId="5" xfId="0" applyFont="1" applyFill="1" applyBorder="1" applyAlignment="1">
      <alignment vertical="center" wrapText="1"/>
    </xf>
    <xf numFmtId="0" fontId="7" fillId="0" borderId="37" xfId="0" applyFont="1" applyBorder="1" applyAlignment="1">
      <alignment horizontal="center"/>
    </xf>
    <xf numFmtId="0" fontId="7" fillId="0" borderId="35" xfId="0" applyFont="1" applyBorder="1" applyAlignment="1">
      <alignment horizontal="center"/>
    </xf>
    <xf numFmtId="0" fontId="5" fillId="0" borderId="34" xfId="0" applyFont="1" applyBorder="1" applyAlignment="1">
      <alignment horizontal="center"/>
    </xf>
    <xf numFmtId="0" fontId="5" fillId="0" borderId="34" xfId="1" applyFont="1" applyBorder="1" applyAlignment="1">
      <alignment horizontal="center"/>
    </xf>
    <xf numFmtId="0" fontId="5" fillId="5" borderId="34" xfId="0" applyFont="1" applyFill="1" applyBorder="1" applyAlignment="1">
      <alignment horizontal="center"/>
    </xf>
    <xf numFmtId="0" fontId="5" fillId="5" borderId="6" xfId="1" applyFont="1" applyFill="1" applyBorder="1" applyAlignment="1">
      <alignment horizontal="center"/>
    </xf>
    <xf numFmtId="0" fontId="13" fillId="2" borderId="53" xfId="0" applyFont="1" applyFill="1" applyBorder="1" applyAlignment="1">
      <alignment horizontal="center"/>
    </xf>
    <xf numFmtId="0" fontId="10" fillId="0" borderId="42" xfId="0" applyFont="1" applyBorder="1" applyAlignment="1">
      <alignment vertical="center" wrapText="1"/>
    </xf>
    <xf numFmtId="0" fontId="10" fillId="0" borderId="5" xfId="0" applyFont="1" applyBorder="1" applyAlignment="1">
      <alignment vertical="center" wrapText="1"/>
    </xf>
    <xf numFmtId="0" fontId="5" fillId="2" borderId="35" xfId="0" applyFont="1" applyFill="1" applyBorder="1" applyAlignment="1">
      <alignment horizontal="center"/>
    </xf>
    <xf numFmtId="0" fontId="13" fillId="2" borderId="43" xfId="0" applyFont="1" applyFill="1" applyBorder="1" applyAlignment="1">
      <alignment horizontal="center"/>
    </xf>
    <xf numFmtId="0" fontId="5" fillId="4" borderId="34" xfId="0" applyFont="1" applyFill="1" applyBorder="1" applyAlignment="1">
      <alignment horizontal="center" wrapText="1"/>
    </xf>
    <xf numFmtId="0" fontId="5" fillId="2" borderId="34" xfId="1" applyFont="1" applyFill="1" applyBorder="1" applyAlignment="1">
      <alignment horizontal="center"/>
    </xf>
    <xf numFmtId="0" fontId="16" fillId="0" borderId="42" xfId="0" applyFont="1" applyBorder="1" applyAlignment="1">
      <alignment horizontal="center" vertical="center" wrapText="1"/>
    </xf>
    <xf numFmtId="0" fontId="10" fillId="0" borderId="30" xfId="0" applyFont="1" applyBorder="1"/>
    <xf numFmtId="0" fontId="8" fillId="0" borderId="51" xfId="0" applyFont="1" applyBorder="1" applyAlignment="1"/>
    <xf numFmtId="0" fontId="8" fillId="0" borderId="52" xfId="0" applyFont="1" applyBorder="1" applyAlignment="1"/>
    <xf numFmtId="0" fontId="10" fillId="0" borderId="42" xfId="0" applyFont="1" applyFill="1" applyBorder="1"/>
    <xf numFmtId="0" fontId="10" fillId="2" borderId="43" xfId="0" applyFont="1" applyFill="1" applyBorder="1" applyAlignment="1"/>
    <xf numFmtId="0" fontId="7" fillId="0" borderId="53" xfId="0" applyFont="1" applyBorder="1" applyAlignment="1">
      <alignment horizontal="center"/>
    </xf>
    <xf numFmtId="0" fontId="10" fillId="0" borderId="47" xfId="0" applyFont="1" applyBorder="1" applyAlignment="1">
      <alignment horizontal="right"/>
    </xf>
    <xf numFmtId="0" fontId="10" fillId="0" borderId="5" xfId="0" applyFont="1" applyBorder="1" applyAlignment="1">
      <alignment horizontal="right"/>
    </xf>
    <xf numFmtId="0" fontId="9" fillId="0" borderId="5" xfId="0" applyFont="1" applyBorder="1"/>
    <xf numFmtId="0" fontId="7" fillId="0" borderId="37" xfId="0" applyFont="1" applyBorder="1"/>
    <xf numFmtId="0" fontId="5" fillId="0" borderId="5" xfId="0" applyFont="1" applyBorder="1" applyAlignment="1">
      <alignment horizontal="center"/>
    </xf>
    <xf numFmtId="164" fontId="5" fillId="0" borderId="5" xfId="0" applyNumberFormat="1" applyFont="1" applyBorder="1" applyAlignment="1">
      <alignment horizontal="center"/>
    </xf>
    <xf numFmtId="0" fontId="7" fillId="0" borderId="58" xfId="0" applyFont="1" applyBorder="1"/>
    <xf numFmtId="0" fontId="7" fillId="0" borderId="31" xfId="0" applyFont="1" applyBorder="1"/>
    <xf numFmtId="0" fontId="5" fillId="0" borderId="32" xfId="0" applyFont="1" applyBorder="1" applyAlignment="1">
      <alignment horizontal="center"/>
    </xf>
    <xf numFmtId="0" fontId="10" fillId="2" borderId="54" xfId="0" applyFont="1" applyFill="1" applyBorder="1" applyAlignment="1">
      <alignment horizontal="center"/>
    </xf>
    <xf numFmtId="0" fontId="10" fillId="2" borderId="49" xfId="0" applyFont="1" applyFill="1" applyBorder="1" applyAlignment="1">
      <alignment horizontal="center"/>
    </xf>
    <xf numFmtId="0" fontId="9" fillId="2" borderId="55" xfId="0" applyFont="1" applyFill="1" applyBorder="1" applyAlignment="1">
      <alignment horizontal="center"/>
    </xf>
    <xf numFmtId="0" fontId="9" fillId="0" borderId="39" xfId="0" applyFont="1" applyBorder="1"/>
    <xf numFmtId="0" fontId="10" fillId="0" borderId="5" xfId="0" applyFont="1" applyFill="1" applyBorder="1"/>
    <xf numFmtId="0" fontId="7" fillId="0" borderId="33" xfId="0" applyFont="1" applyBorder="1"/>
    <xf numFmtId="0" fontId="7" fillId="0" borderId="12" xfId="0" applyFont="1" applyBorder="1"/>
    <xf numFmtId="0" fontId="7" fillId="0" borderId="15" xfId="0" applyFont="1" applyBorder="1"/>
    <xf numFmtId="0" fontId="7" fillId="0" borderId="34" xfId="0" applyFont="1" applyBorder="1" applyAlignment="1">
      <alignment horizontal="center"/>
    </xf>
    <xf numFmtId="0" fontId="10" fillId="2" borderId="30" xfId="0" applyFont="1" applyFill="1" applyBorder="1"/>
    <xf numFmtId="0" fontId="9" fillId="0" borderId="5" xfId="0" applyFont="1" applyBorder="1" applyAlignment="1">
      <alignment horizontal="center"/>
    </xf>
    <xf numFmtId="0" fontId="5" fillId="2" borderId="61" xfId="0" applyFont="1" applyFill="1" applyBorder="1" applyAlignment="1">
      <alignment horizontal="center"/>
    </xf>
    <xf numFmtId="0" fontId="5" fillId="2" borderId="2" xfId="0" applyFont="1" applyFill="1" applyBorder="1" applyAlignment="1">
      <alignment horizontal="center"/>
    </xf>
    <xf numFmtId="0" fontId="5" fillId="0" borderId="33" xfId="0" applyFont="1" applyBorder="1" applyAlignment="1">
      <alignment horizontal="center"/>
    </xf>
    <xf numFmtId="0" fontId="10" fillId="2" borderId="4" xfId="0" applyFont="1" applyFill="1" applyBorder="1" applyAlignment="1">
      <alignment horizontal="center"/>
    </xf>
    <xf numFmtId="0" fontId="10" fillId="2" borderId="50" xfId="0" applyFont="1" applyFill="1" applyBorder="1" applyAlignment="1">
      <alignment horizontal="center"/>
    </xf>
    <xf numFmtId="0" fontId="6" fillId="2" borderId="42" xfId="0" applyFont="1" applyFill="1" applyBorder="1" applyAlignment="1">
      <alignment horizontal="center"/>
    </xf>
    <xf numFmtId="0" fontId="6" fillId="2" borderId="16" xfId="0" applyFont="1" applyFill="1" applyBorder="1" applyAlignment="1">
      <alignment horizontal="center"/>
    </xf>
    <xf numFmtId="0" fontId="13" fillId="0" borderId="42" xfId="0" applyFont="1" applyBorder="1" applyAlignment="1">
      <alignment horizontal="center"/>
    </xf>
    <xf numFmtId="0" fontId="6" fillId="2" borderId="56" xfId="0" applyFont="1" applyFill="1" applyBorder="1" applyAlignment="1">
      <alignment horizontal="center"/>
    </xf>
    <xf numFmtId="0" fontId="10" fillId="0" borderId="47" xfId="0" applyFont="1" applyBorder="1" applyAlignment="1"/>
    <xf numFmtId="0" fontId="10" fillId="0" borderId="41" xfId="0" applyFont="1" applyBorder="1"/>
    <xf numFmtId="164" fontId="5" fillId="2" borderId="42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/>
    </xf>
    <xf numFmtId="0" fontId="13" fillId="2" borderId="60" xfId="0" applyFont="1" applyFill="1" applyBorder="1" applyAlignment="1">
      <alignment horizontal="center"/>
    </xf>
    <xf numFmtId="0" fontId="10" fillId="0" borderId="63" xfId="0" applyFont="1" applyBorder="1" applyAlignment="1">
      <alignment horizontal="center"/>
    </xf>
    <xf numFmtId="0" fontId="10" fillId="2" borderId="43" xfId="0" applyFont="1" applyFill="1" applyBorder="1" applyAlignment="1">
      <alignment horizontal="left"/>
    </xf>
    <xf numFmtId="0" fontId="0" fillId="3" borderId="4" xfId="0" applyFont="1" applyFill="1" applyBorder="1"/>
    <xf numFmtId="0" fontId="0" fillId="3" borderId="5" xfId="0" applyFill="1" applyBorder="1"/>
    <xf numFmtId="0" fontId="0" fillId="3" borderId="6" xfId="0" applyFont="1" applyFill="1" applyBorder="1"/>
    <xf numFmtId="0" fontId="0" fillId="6" borderId="4" xfId="0" applyFill="1" applyBorder="1"/>
    <xf numFmtId="0" fontId="0" fillId="6" borderId="5" xfId="0" applyFill="1" applyBorder="1" applyAlignment="1">
      <alignment horizontal="center"/>
    </xf>
    <xf numFmtId="0" fontId="0" fillId="6" borderId="6" xfId="0" applyFill="1" applyBorder="1"/>
    <xf numFmtId="0" fontId="0" fillId="2" borderId="0" xfId="0" applyFill="1" applyAlignment="1">
      <alignment horizontal="center"/>
    </xf>
    <xf numFmtId="0" fontId="0" fillId="2" borderId="0" xfId="0" applyFill="1" applyBorder="1"/>
    <xf numFmtId="0" fontId="14" fillId="2" borderId="0" xfId="0" applyFont="1" applyFill="1" applyBorder="1" applyAlignment="1">
      <alignment vertical="center" wrapText="1"/>
    </xf>
    <xf numFmtId="0" fontId="14" fillId="2" borderId="0" xfId="0" applyFont="1" applyFill="1" applyBorder="1" applyAlignment="1">
      <alignment horizontal="right" vertical="center" wrapText="1"/>
    </xf>
    <xf numFmtId="0" fontId="0" fillId="2" borderId="0" xfId="0" applyFill="1" applyBorder="1" applyAlignment="1">
      <alignment horizontal="center"/>
    </xf>
    <xf numFmtId="0" fontId="8" fillId="0" borderId="36" xfId="0" applyFont="1" applyBorder="1"/>
    <xf numFmtId="0" fontId="10" fillId="0" borderId="5" xfId="0" applyFont="1" applyBorder="1" applyAlignment="1">
      <alignment horizontal="center" wrapText="1"/>
    </xf>
    <xf numFmtId="0" fontId="10" fillId="0" borderId="5" xfId="0" applyFont="1" applyFill="1" applyBorder="1" applyAlignment="1">
      <alignment horizontal="center" vertical="center" wrapText="1"/>
    </xf>
    <xf numFmtId="0" fontId="10" fillId="2" borderId="5" xfId="0" applyFont="1" applyFill="1" applyBorder="1" applyAlignment="1">
      <alignment horizontal="center" vertical="center" wrapText="1"/>
    </xf>
    <xf numFmtId="0" fontId="5" fillId="0" borderId="13" xfId="1" applyFont="1" applyBorder="1" applyAlignment="1">
      <alignment horizontal="center"/>
    </xf>
    <xf numFmtId="0" fontId="10" fillId="2" borderId="43" xfId="0" applyFont="1" applyFill="1" applyBorder="1"/>
    <xf numFmtId="0" fontId="10" fillId="0" borderId="41" xfId="0" applyFont="1" applyFill="1" applyBorder="1" applyAlignment="1">
      <alignment horizontal="center"/>
    </xf>
    <xf numFmtId="0" fontId="10" fillId="0" borderId="14" xfId="0" applyFont="1" applyFill="1" applyBorder="1" applyAlignment="1">
      <alignment horizontal="center"/>
    </xf>
    <xf numFmtId="0" fontId="10" fillId="0" borderId="41" xfId="0" applyFont="1" applyFill="1" applyBorder="1"/>
    <xf numFmtId="0" fontId="10" fillId="0" borderId="30" xfId="0" applyFont="1" applyFill="1" applyBorder="1" applyAlignment="1">
      <alignment horizontal="center"/>
    </xf>
    <xf numFmtId="0" fontId="10" fillId="2" borderId="5" xfId="0" applyFont="1" applyFill="1" applyBorder="1" applyAlignment="1">
      <alignment wrapText="1"/>
    </xf>
    <xf numFmtId="0" fontId="10" fillId="0" borderId="30" xfId="0" applyFont="1" applyFill="1" applyBorder="1" applyAlignment="1">
      <alignment vertical="center" wrapText="1"/>
    </xf>
    <xf numFmtId="0" fontId="5" fillId="0" borderId="41" xfId="1" applyFont="1" applyBorder="1" applyAlignment="1">
      <alignment horizontal="center"/>
    </xf>
    <xf numFmtId="0" fontId="5" fillId="0" borderId="33" xfId="1" applyFont="1" applyBorder="1" applyAlignment="1">
      <alignment horizontal="center"/>
    </xf>
    <xf numFmtId="164" fontId="5" fillId="0" borderId="56" xfId="0" applyNumberFormat="1" applyFont="1" applyBorder="1" applyAlignment="1">
      <alignment horizontal="center"/>
    </xf>
    <xf numFmtId="0" fontId="7" fillId="0" borderId="36" xfId="0" applyFont="1" applyBorder="1"/>
    <xf numFmtId="0" fontId="7" fillId="0" borderId="39" xfId="0" applyFont="1" applyBorder="1"/>
    <xf numFmtId="0" fontId="5" fillId="2" borderId="56" xfId="0" applyFont="1" applyFill="1" applyBorder="1" applyAlignment="1">
      <alignment horizontal="center"/>
    </xf>
    <xf numFmtId="164" fontId="7" fillId="2" borderId="57" xfId="0" applyNumberFormat="1" applyFont="1" applyFill="1" applyBorder="1" applyAlignment="1">
      <alignment horizontal="center"/>
    </xf>
    <xf numFmtId="0" fontId="5" fillId="0" borderId="56" xfId="1" applyFont="1" applyBorder="1" applyAlignment="1">
      <alignment horizontal="center"/>
    </xf>
    <xf numFmtId="0" fontId="5" fillId="0" borderId="56" xfId="0" applyFont="1" applyBorder="1" applyAlignment="1">
      <alignment horizontal="center"/>
    </xf>
    <xf numFmtId="0" fontId="6" fillId="2" borderId="59" xfId="0" applyFont="1" applyFill="1" applyBorder="1" applyAlignment="1">
      <alignment horizontal="center"/>
    </xf>
    <xf numFmtId="164" fontId="6" fillId="2" borderId="57" xfId="0" applyNumberFormat="1" applyFont="1" applyFill="1" applyBorder="1" applyAlignment="1">
      <alignment horizontal="center"/>
    </xf>
    <xf numFmtId="164" fontId="6" fillId="2" borderId="56" xfId="0" applyNumberFormat="1" applyFont="1" applyFill="1" applyBorder="1" applyAlignment="1">
      <alignment horizontal="center"/>
    </xf>
    <xf numFmtId="0" fontId="6" fillId="5" borderId="42" xfId="0" applyFont="1" applyFill="1" applyBorder="1" applyAlignment="1">
      <alignment horizontal="center"/>
    </xf>
    <xf numFmtId="0" fontId="6" fillId="5" borderId="44" xfId="0" applyFont="1" applyFill="1" applyBorder="1" applyAlignment="1">
      <alignment horizontal="center"/>
    </xf>
    <xf numFmtId="0" fontId="6" fillId="4" borderId="42" xfId="0" applyFont="1" applyFill="1" applyBorder="1" applyAlignment="1">
      <alignment horizontal="center"/>
    </xf>
    <xf numFmtId="0" fontId="6" fillId="5" borderId="56" xfId="0" applyFont="1" applyFill="1" applyBorder="1" applyAlignment="1">
      <alignment horizontal="center"/>
    </xf>
    <xf numFmtId="0" fontId="9" fillId="0" borderId="22" xfId="0" applyFont="1" applyBorder="1"/>
    <xf numFmtId="0" fontId="15" fillId="0" borderId="41" xfId="0" applyFont="1" applyFill="1" applyBorder="1" applyAlignment="1">
      <alignment horizontal="center" vertical="center" wrapText="1"/>
    </xf>
    <xf numFmtId="0" fontId="9" fillId="0" borderId="43" xfId="0" applyFont="1" applyBorder="1"/>
    <xf numFmtId="0" fontId="15" fillId="0" borderId="58" xfId="0" applyFont="1" applyFill="1" applyBorder="1" applyAlignment="1">
      <alignment horizontal="center" vertical="center" wrapText="1"/>
    </xf>
    <xf numFmtId="0" fontId="9" fillId="0" borderId="57" xfId="0" applyFont="1" applyBorder="1"/>
    <xf numFmtId="0" fontId="9" fillId="0" borderId="21" xfId="0" applyFont="1" applyBorder="1"/>
    <xf numFmtId="0" fontId="9" fillId="0" borderId="35" xfId="0" applyFont="1" applyBorder="1"/>
    <xf numFmtId="0" fontId="10" fillId="0" borderId="8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21" xfId="0" applyFont="1" applyBorder="1" applyAlignment="1">
      <alignment horizontal="center"/>
    </xf>
    <xf numFmtId="0" fontId="10" fillId="2" borderId="5" xfId="0" applyFont="1" applyFill="1" applyBorder="1" applyAlignment="1">
      <alignment vertical="center" wrapText="1"/>
    </xf>
    <xf numFmtId="0" fontId="7" fillId="2" borderId="5" xfId="0" applyFont="1" applyFill="1" applyBorder="1" applyAlignment="1"/>
    <xf numFmtId="0" fontId="7" fillId="2" borderId="5" xfId="0" applyFont="1" applyFill="1" applyBorder="1"/>
    <xf numFmtId="0" fontId="7" fillId="2" borderId="55" xfId="0" applyFont="1" applyFill="1" applyBorder="1"/>
    <xf numFmtId="0" fontId="7" fillId="0" borderId="51" xfId="0" applyFont="1" applyBorder="1" applyAlignment="1">
      <alignment horizontal="center"/>
    </xf>
    <xf numFmtId="0" fontId="10" fillId="4" borderId="38" xfId="0" applyFont="1" applyFill="1" applyBorder="1"/>
    <xf numFmtId="0" fontId="10" fillId="5" borderId="38" xfId="0" applyFont="1" applyFill="1" applyBorder="1"/>
    <xf numFmtId="0" fontId="10" fillId="5" borderId="39" xfId="0" applyFont="1" applyFill="1" applyBorder="1"/>
    <xf numFmtId="0" fontId="12" fillId="0" borderId="43" xfId="0" applyFont="1" applyBorder="1" applyAlignment="1">
      <alignment horizontal="center"/>
    </xf>
    <xf numFmtId="0" fontId="10" fillId="0" borderId="30" xfId="0" applyFont="1" applyBorder="1" applyAlignment="1">
      <alignment horizontal="center"/>
    </xf>
    <xf numFmtId="0" fontId="9" fillId="0" borderId="55" xfId="0" applyFont="1" applyBorder="1" applyAlignment="1">
      <alignment horizontal="center"/>
    </xf>
    <xf numFmtId="0" fontId="10" fillId="5" borderId="43" xfId="0" applyFont="1" applyFill="1" applyBorder="1"/>
    <xf numFmtId="0" fontId="6" fillId="0" borderId="52" xfId="0" applyFont="1" applyBorder="1" applyAlignment="1">
      <alignment horizontal="center"/>
    </xf>
    <xf numFmtId="0" fontId="10" fillId="5" borderId="42" xfId="0" applyFont="1" applyFill="1" applyBorder="1" applyAlignment="1">
      <alignment wrapText="1"/>
    </xf>
    <xf numFmtId="0" fontId="10" fillId="2" borderId="42" xfId="0" applyFont="1" applyFill="1" applyBorder="1" applyAlignment="1">
      <alignment vertical="center" wrapText="1"/>
    </xf>
    <xf numFmtId="0" fontId="7" fillId="4" borderId="42" xfId="0" applyFont="1" applyFill="1" applyBorder="1" applyAlignment="1"/>
    <xf numFmtId="0" fontId="7" fillId="5" borderId="42" xfId="0" applyFont="1" applyFill="1" applyBorder="1" applyAlignment="1"/>
    <xf numFmtId="0" fontId="7" fillId="4" borderId="42" xfId="0" applyFont="1" applyFill="1" applyBorder="1"/>
    <xf numFmtId="0" fontId="7" fillId="5" borderId="43" xfId="0" applyFont="1" applyFill="1" applyBorder="1"/>
    <xf numFmtId="0" fontId="10" fillId="0" borderId="41" xfId="0" applyFont="1" applyFill="1" applyBorder="1" applyAlignment="1">
      <alignment vertical="center" wrapText="1"/>
    </xf>
    <xf numFmtId="0" fontId="10" fillId="0" borderId="42" xfId="0" applyFont="1" applyFill="1" applyBorder="1" applyAlignment="1">
      <alignment vertical="center" wrapText="1"/>
    </xf>
    <xf numFmtId="0" fontId="7" fillId="2" borderId="42" xfId="0" applyFont="1" applyFill="1" applyBorder="1" applyAlignment="1"/>
    <xf numFmtId="0" fontId="7" fillId="2" borderId="43" xfId="0" applyFont="1" applyFill="1" applyBorder="1"/>
    <xf numFmtId="0" fontId="15" fillId="0" borderId="30" xfId="0" applyFont="1" applyFill="1" applyBorder="1" applyAlignment="1">
      <alignment horizontal="center" vertical="center" wrapText="1"/>
    </xf>
    <xf numFmtId="0" fontId="9" fillId="0" borderId="55" xfId="0" applyFont="1" applyBorder="1"/>
    <xf numFmtId="0" fontId="5" fillId="4" borderId="34" xfId="0" applyFont="1" applyFill="1" applyBorder="1" applyAlignment="1">
      <alignment horizontal="center"/>
    </xf>
    <xf numFmtId="0" fontId="10" fillId="5" borderId="34" xfId="0" applyFont="1" applyFill="1" applyBorder="1" applyAlignment="1">
      <alignment horizontal="center"/>
    </xf>
    <xf numFmtId="0" fontId="5" fillId="5" borderId="35" xfId="0" applyFont="1" applyFill="1" applyBorder="1" applyAlignment="1">
      <alignment horizontal="center"/>
    </xf>
    <xf numFmtId="164" fontId="6" fillId="0" borderId="42" xfId="0" applyNumberFormat="1" applyFont="1" applyBorder="1" applyAlignment="1">
      <alignment horizontal="center"/>
    </xf>
    <xf numFmtId="164" fontId="6" fillId="0" borderId="43" xfId="0" applyNumberFormat="1" applyFont="1" applyBorder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1" xfId="0" applyFont="1" applyBorder="1" applyAlignment="1">
      <alignment horizontal="center"/>
    </xf>
    <xf numFmtId="0" fontId="6" fillId="0" borderId="42" xfId="0" applyFont="1" applyBorder="1" applyAlignment="1">
      <alignment horizontal="center"/>
    </xf>
    <xf numFmtId="0" fontId="10" fillId="0" borderId="30" xfId="0" applyFont="1" applyBorder="1" applyAlignment="1">
      <alignment horizontal="right"/>
    </xf>
    <xf numFmtId="0" fontId="7" fillId="0" borderId="45" xfId="0" applyFont="1" applyBorder="1"/>
    <xf numFmtId="0" fontId="7" fillId="0" borderId="46" xfId="0" applyFont="1" applyBorder="1"/>
    <xf numFmtId="164" fontId="5" fillId="0" borderId="30" xfId="0" applyNumberFormat="1" applyFont="1" applyBorder="1" applyAlignment="1">
      <alignment horizontal="center"/>
    </xf>
    <xf numFmtId="0" fontId="5" fillId="0" borderId="5" xfId="0" applyFont="1" applyBorder="1" applyAlignment="1">
      <alignment horizontal="center" wrapText="1"/>
    </xf>
    <xf numFmtId="0" fontId="5" fillId="0" borderId="30" xfId="0" applyFont="1" applyBorder="1" applyAlignment="1">
      <alignment horizontal="center"/>
    </xf>
    <xf numFmtId="0" fontId="5" fillId="0" borderId="34" xfId="0" applyFont="1" applyBorder="1" applyAlignment="1">
      <alignment horizontal="center" wrapText="1"/>
    </xf>
    <xf numFmtId="164" fontId="6" fillId="0" borderId="5" xfId="0" applyNumberFormat="1" applyFont="1" applyBorder="1" applyAlignment="1">
      <alignment horizontal="center"/>
    </xf>
    <xf numFmtId="164" fontId="6" fillId="0" borderId="55" xfId="0" applyNumberFormat="1" applyFont="1" applyBorder="1" applyAlignment="1">
      <alignment horizontal="center"/>
    </xf>
    <xf numFmtId="0" fontId="12" fillId="0" borderId="58" xfId="0" applyFont="1" applyBorder="1" applyAlignment="1">
      <alignment horizontal="center"/>
    </xf>
    <xf numFmtId="0" fontId="12" fillId="0" borderId="56" xfId="0" applyFont="1" applyBorder="1" applyAlignment="1">
      <alignment horizontal="center"/>
    </xf>
    <xf numFmtId="0" fontId="10" fillId="0" borderId="30" xfId="0" applyFont="1" applyFill="1" applyBorder="1"/>
    <xf numFmtId="0" fontId="9" fillId="0" borderId="43" xfId="0" applyFont="1" applyBorder="1" applyAlignment="1">
      <alignment horizontal="center"/>
    </xf>
    <xf numFmtId="0" fontId="10" fillId="0" borderId="42" xfId="0" applyFont="1" applyFill="1" applyBorder="1" applyAlignment="1"/>
    <xf numFmtId="0" fontId="10" fillId="0" borderId="43" xfId="0" applyFont="1" applyBorder="1"/>
    <xf numFmtId="0" fontId="7" fillId="2" borderId="5" xfId="0" applyFont="1" applyFill="1" applyBorder="1" applyAlignment="1">
      <alignment horizontal="center"/>
    </xf>
    <xf numFmtId="164" fontId="10" fillId="0" borderId="5" xfId="0" applyNumberFormat="1" applyFont="1" applyBorder="1" applyAlignment="1">
      <alignment horizontal="center"/>
    </xf>
    <xf numFmtId="164" fontId="7" fillId="2" borderId="55" xfId="0" applyNumberFormat="1" applyFont="1" applyFill="1" applyBorder="1" applyAlignment="1">
      <alignment horizontal="center"/>
    </xf>
    <xf numFmtId="0" fontId="5" fillId="0" borderId="18" xfId="0" applyFont="1" applyFill="1" applyBorder="1" applyAlignment="1">
      <alignment horizontal="center"/>
    </xf>
    <xf numFmtId="0" fontId="10" fillId="0" borderId="39" xfId="0" applyFont="1" applyBorder="1"/>
    <xf numFmtId="0" fontId="6" fillId="0" borderId="46" xfId="0" applyFont="1" applyBorder="1"/>
    <xf numFmtId="0" fontId="10" fillId="0" borderId="55" xfId="0" applyFont="1" applyFill="1" applyBorder="1"/>
    <xf numFmtId="0" fontId="5" fillId="0" borderId="42" xfId="1" applyFont="1" applyFill="1" applyBorder="1" applyAlignment="1">
      <alignment horizontal="center"/>
    </xf>
    <xf numFmtId="0" fontId="10" fillId="0" borderId="43" xfId="0" applyFont="1" applyFill="1" applyBorder="1" applyAlignment="1">
      <alignment horizontal="center"/>
    </xf>
    <xf numFmtId="0" fontId="10" fillId="0" borderId="5" xfId="0" applyFont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10" fillId="0" borderId="55" xfId="0" applyFont="1" applyFill="1" applyBorder="1" applyAlignment="1">
      <alignment horizontal="center"/>
    </xf>
    <xf numFmtId="0" fontId="5" fillId="0" borderId="6" xfId="0" applyFont="1" applyFill="1" applyBorder="1" applyAlignment="1">
      <alignment horizontal="center"/>
    </xf>
    <xf numFmtId="0" fontId="5" fillId="0" borderId="22" xfId="0" applyFont="1" applyFill="1" applyBorder="1" applyAlignment="1">
      <alignment horizontal="center"/>
    </xf>
    <xf numFmtId="0" fontId="5" fillId="0" borderId="6" xfId="1" applyFont="1" applyFill="1" applyBorder="1" applyAlignment="1">
      <alignment horizontal="center"/>
    </xf>
    <xf numFmtId="0" fontId="5" fillId="0" borderId="4" xfId="0" applyFont="1" applyFill="1" applyBorder="1" applyAlignment="1">
      <alignment horizontal="center"/>
    </xf>
    <xf numFmtId="0" fontId="5" fillId="0" borderId="21" xfId="0" applyFont="1" applyFill="1" applyBorder="1" applyAlignment="1">
      <alignment horizontal="center"/>
    </xf>
    <xf numFmtId="164" fontId="5" fillId="0" borderId="41" xfId="0" applyNumberFormat="1" applyFont="1" applyBorder="1" applyAlignment="1">
      <alignment horizontal="center"/>
    </xf>
    <xf numFmtId="164" fontId="7" fillId="0" borderId="42" xfId="0" applyNumberFormat="1" applyFont="1" applyFill="1" applyBorder="1" applyAlignment="1">
      <alignment horizontal="center"/>
    </xf>
    <xf numFmtId="164" fontId="7" fillId="0" borderId="43" xfId="0" applyNumberFormat="1" applyFont="1" applyFill="1" applyBorder="1" applyAlignment="1">
      <alignment horizontal="center"/>
    </xf>
    <xf numFmtId="0" fontId="11" fillId="4" borderId="16" xfId="0" applyFont="1" applyFill="1" applyBorder="1" applyAlignment="1">
      <alignment horizontal="center"/>
    </xf>
    <xf numFmtId="0" fontId="11" fillId="5" borderId="18" xfId="0" applyFont="1" applyFill="1" applyBorder="1" applyAlignment="1">
      <alignment horizontal="center"/>
    </xf>
    <xf numFmtId="0" fontId="11" fillId="5" borderId="19" xfId="0" applyFont="1" applyFill="1" applyBorder="1" applyAlignment="1">
      <alignment horizontal="center"/>
    </xf>
    <xf numFmtId="0" fontId="10" fillId="0" borderId="30" xfId="0" applyFont="1" applyBorder="1" applyAlignment="1">
      <alignment vertical="center" wrapText="1"/>
    </xf>
    <xf numFmtId="0" fontId="10" fillId="4" borderId="5" xfId="0" applyFont="1" applyFill="1" applyBorder="1" applyAlignment="1">
      <alignment vertical="center" wrapText="1"/>
    </xf>
    <xf numFmtId="0" fontId="10" fillId="5" borderId="5" xfId="0" applyFont="1" applyFill="1" applyBorder="1" applyAlignment="1">
      <alignment vertical="center" wrapText="1"/>
    </xf>
    <xf numFmtId="0" fontId="7" fillId="4" borderId="5" xfId="0" applyFont="1" applyFill="1" applyBorder="1" applyAlignment="1"/>
    <xf numFmtId="0" fontId="7" fillId="5" borderId="5" xfId="0" applyFont="1" applyFill="1" applyBorder="1" applyAlignment="1"/>
    <xf numFmtId="0" fontId="7" fillId="4" borderId="5" xfId="0" applyFont="1" applyFill="1" applyBorder="1"/>
    <xf numFmtId="0" fontId="7" fillId="5" borderId="55" xfId="0" applyFont="1" applyFill="1" applyBorder="1"/>
    <xf numFmtId="0" fontId="10" fillId="4" borderId="42" xfId="0" applyFont="1" applyFill="1" applyBorder="1" applyAlignment="1">
      <alignment horizontal="center" vertical="center" wrapText="1"/>
    </xf>
    <xf numFmtId="0" fontId="10" fillId="5" borderId="42" xfId="0" applyFont="1" applyFill="1" applyBorder="1" applyAlignment="1">
      <alignment horizontal="center" vertical="center" wrapText="1"/>
    </xf>
    <xf numFmtId="0" fontId="15" fillId="0" borderId="41" xfId="0" applyFont="1" applyBorder="1" applyAlignment="1">
      <alignment horizontal="center" vertical="center" wrapText="1"/>
    </xf>
    <xf numFmtId="0" fontId="10" fillId="5" borderId="5" xfId="0" applyFont="1" applyFill="1" applyBorder="1"/>
    <xf numFmtId="0" fontId="10" fillId="4" borderId="5" xfId="0" applyFont="1" applyFill="1" applyBorder="1"/>
    <xf numFmtId="0" fontId="10" fillId="5" borderId="55" xfId="0" applyFont="1" applyFill="1" applyBorder="1"/>
    <xf numFmtId="0" fontId="5" fillId="4" borderId="5" xfId="0" applyFont="1" applyFill="1" applyBorder="1" applyAlignment="1">
      <alignment horizontal="center" wrapText="1"/>
    </xf>
    <xf numFmtId="0" fontId="5" fillId="5" borderId="5" xfId="1" applyFont="1" applyFill="1" applyBorder="1" applyAlignment="1">
      <alignment horizontal="center"/>
    </xf>
    <xf numFmtId="0" fontId="5" fillId="2" borderId="30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/>
    </xf>
    <xf numFmtId="0" fontId="11" fillId="4" borderId="34" xfId="0" applyFont="1" applyFill="1" applyBorder="1" applyAlignment="1">
      <alignment horizontal="center"/>
    </xf>
    <xf numFmtId="0" fontId="11" fillId="5" borderId="35" xfId="0" applyFont="1" applyFill="1" applyBorder="1" applyAlignment="1">
      <alignment horizontal="center"/>
    </xf>
    <xf numFmtId="0" fontId="5" fillId="2" borderId="33" xfId="0" applyFont="1" applyFill="1" applyBorder="1" applyAlignment="1">
      <alignment horizontal="center"/>
    </xf>
    <xf numFmtId="2" fontId="7" fillId="5" borderId="55" xfId="0" applyNumberFormat="1" applyFont="1" applyFill="1" applyBorder="1" applyAlignment="1">
      <alignment horizontal="center"/>
    </xf>
    <xf numFmtId="0" fontId="5" fillId="2" borderId="13" xfId="0" applyFont="1" applyFill="1" applyBorder="1" applyAlignment="1">
      <alignment horizontal="center"/>
    </xf>
    <xf numFmtId="0" fontId="10" fillId="0" borderId="55" xfId="0" applyFont="1" applyBorder="1"/>
    <xf numFmtId="0" fontId="10" fillId="0" borderId="43" xfId="0" applyFont="1" applyBorder="1" applyAlignment="1">
      <alignment horizontal="center"/>
    </xf>
    <xf numFmtId="0" fontId="10" fillId="0" borderId="41" xfId="0" applyFont="1" applyBorder="1" applyAlignment="1">
      <alignment wrapText="1"/>
    </xf>
    <xf numFmtId="0" fontId="7" fillId="2" borderId="43" xfId="0" applyFont="1" applyFill="1" applyBorder="1" applyAlignment="1"/>
    <xf numFmtId="0" fontId="10" fillId="0" borderId="30" xfId="0" applyFont="1" applyBorder="1" applyAlignment="1">
      <alignment horizontal="center" vertical="center" wrapText="1"/>
    </xf>
    <xf numFmtId="0" fontId="16" fillId="0" borderId="5" xfId="0" applyFont="1" applyBorder="1" applyAlignment="1">
      <alignment horizontal="center" vertical="center" wrapText="1"/>
    </xf>
    <xf numFmtId="0" fontId="10" fillId="0" borderId="55" xfId="0" applyFont="1" applyBorder="1" applyAlignment="1">
      <alignment horizontal="center"/>
    </xf>
    <xf numFmtId="0" fontId="15" fillId="0" borderId="30" xfId="0" applyFont="1" applyBorder="1" applyAlignment="1">
      <alignment horizontal="center" vertical="center" wrapText="1"/>
    </xf>
    <xf numFmtId="0" fontId="11" fillId="0" borderId="22" xfId="0" applyFont="1" applyBorder="1" applyAlignment="1">
      <alignment horizontal="center"/>
    </xf>
    <xf numFmtId="0" fontId="11" fillId="0" borderId="21" xfId="0" applyFont="1" applyBorder="1" applyAlignment="1">
      <alignment horizontal="center"/>
    </xf>
    <xf numFmtId="2" fontId="7" fillId="0" borderId="43" xfId="0" applyNumberFormat="1" applyFont="1" applyBorder="1" applyAlignment="1">
      <alignment horizontal="center"/>
    </xf>
    <xf numFmtId="164" fontId="7" fillId="0" borderId="42" xfId="0" applyNumberFormat="1" applyFont="1" applyBorder="1" applyAlignment="1">
      <alignment horizontal="center"/>
    </xf>
    <xf numFmtId="0" fontId="11" fillId="0" borderId="35" xfId="0" applyFont="1" applyBorder="1" applyAlignment="1">
      <alignment horizontal="center"/>
    </xf>
    <xf numFmtId="0" fontId="7" fillId="0" borderId="6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36" xfId="0" applyFont="1" applyBorder="1"/>
    <xf numFmtId="0" fontId="0" fillId="0" borderId="0" xfId="0" applyBorder="1" applyAlignment="1">
      <alignment horizontal="center"/>
    </xf>
    <xf numFmtId="0" fontId="0" fillId="0" borderId="47" xfId="0" applyBorder="1"/>
    <xf numFmtId="0" fontId="0" fillId="0" borderId="47" xfId="0" applyBorder="1" applyAlignment="1">
      <alignment horizont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horizontal="center"/>
    </xf>
    <xf numFmtId="0" fontId="7" fillId="2" borderId="0" xfId="0" applyFont="1" applyFill="1" applyBorder="1"/>
    <xf numFmtId="164" fontId="10" fillId="2" borderId="0" xfId="0" applyNumberFormat="1" applyFont="1" applyFill="1" applyBorder="1" applyAlignment="1">
      <alignment horizontal="center"/>
    </xf>
    <xf numFmtId="0" fontId="10" fillId="0" borderId="47" xfId="0" applyFont="1" applyBorder="1" applyAlignment="1">
      <alignment horizontal="center"/>
    </xf>
    <xf numFmtId="0" fontId="7" fillId="0" borderId="64" xfId="0" applyFont="1" applyBorder="1" applyAlignment="1">
      <alignment horizontal="center"/>
    </xf>
    <xf numFmtId="164" fontId="7" fillId="0" borderId="5" xfId="0" applyNumberFormat="1" applyFont="1" applyBorder="1" applyAlignment="1">
      <alignment horizontal="center"/>
    </xf>
    <xf numFmtId="2" fontId="7" fillId="0" borderId="55" xfId="0" applyNumberFormat="1" applyFont="1" applyBorder="1" applyAlignment="1">
      <alignment horizontal="center"/>
    </xf>
    <xf numFmtId="0" fontId="10" fillId="0" borderId="35" xfId="0" applyFont="1" applyBorder="1"/>
    <xf numFmtId="0" fontId="10" fillId="0" borderId="19" xfId="0" applyFont="1" applyBorder="1"/>
    <xf numFmtId="0" fontId="9" fillId="0" borderId="52" xfId="0" applyFont="1" applyBorder="1"/>
    <xf numFmtId="0" fontId="10" fillId="0" borderId="52" xfId="0" applyFont="1" applyBorder="1"/>
    <xf numFmtId="0" fontId="10" fillId="0" borderId="30" xfId="0" applyFont="1" applyBorder="1" applyAlignment="1">
      <alignment horizontal="center" wrapText="1"/>
    </xf>
    <xf numFmtId="0" fontId="10" fillId="0" borderId="41" xfId="0" applyFont="1" applyBorder="1" applyAlignment="1">
      <alignment horizontal="left" wrapText="1"/>
    </xf>
    <xf numFmtId="0" fontId="10" fillId="0" borderId="42" xfId="0" applyFont="1" applyBorder="1" applyAlignment="1">
      <alignment horizontal="left" wrapText="1"/>
    </xf>
    <xf numFmtId="0" fontId="10" fillId="4" borderId="42" xfId="0" applyFont="1" applyFill="1" applyBorder="1" applyAlignment="1">
      <alignment wrapText="1"/>
    </xf>
    <xf numFmtId="0" fontId="10" fillId="2" borderId="38" xfId="0" applyFont="1" applyFill="1" applyBorder="1" applyAlignment="1">
      <alignment horizontal="left"/>
    </xf>
    <xf numFmtId="0" fontId="10" fillId="2" borderId="42" xfId="0" applyFont="1" applyFill="1" applyBorder="1" applyAlignment="1">
      <alignment wrapText="1"/>
    </xf>
    <xf numFmtId="0" fontId="9" fillId="2" borderId="42" xfId="0" applyFont="1" applyFill="1" applyBorder="1" applyAlignment="1">
      <alignment horizontal="center"/>
    </xf>
    <xf numFmtId="0" fontId="9" fillId="2" borderId="5" xfId="0" applyFont="1" applyFill="1" applyBorder="1"/>
    <xf numFmtId="0" fontId="10" fillId="0" borderId="42" xfId="0" applyFont="1" applyFill="1" applyBorder="1" applyAlignment="1">
      <alignment horizontal="center" wrapText="1"/>
    </xf>
    <xf numFmtId="0" fontId="1" fillId="0" borderId="0" xfId="0" applyFont="1" applyBorder="1"/>
    <xf numFmtId="0" fontId="6" fillId="2" borderId="43" xfId="0" applyFont="1" applyFill="1" applyBorder="1" applyAlignment="1">
      <alignment horizontal="center"/>
    </xf>
    <xf numFmtId="2" fontId="6" fillId="2" borderId="43" xfId="0" applyNumberFormat="1" applyFont="1" applyFill="1" applyBorder="1" applyAlignment="1">
      <alignment horizontal="center"/>
    </xf>
    <xf numFmtId="0" fontId="6" fillId="2" borderId="35" xfId="0" applyFont="1" applyFill="1" applyBorder="1" applyAlignment="1">
      <alignment horizontal="center"/>
    </xf>
    <xf numFmtId="0" fontId="6" fillId="2" borderId="18" xfId="0" applyFont="1" applyFill="1" applyBorder="1" applyAlignment="1">
      <alignment horizontal="center"/>
    </xf>
    <xf numFmtId="0" fontId="6" fillId="2" borderId="19" xfId="0" applyFont="1" applyFill="1" applyBorder="1" applyAlignment="1">
      <alignment horizontal="center"/>
    </xf>
    <xf numFmtId="0" fontId="10" fillId="0" borderId="58" xfId="0" applyFont="1" applyFill="1" applyBorder="1" applyAlignment="1">
      <alignment vertical="center" wrapText="1"/>
    </xf>
    <xf numFmtId="0" fontId="6" fillId="2" borderId="5" xfId="0" applyFont="1" applyFill="1" applyBorder="1" applyAlignment="1">
      <alignment horizontal="center"/>
    </xf>
    <xf numFmtId="0" fontId="10" fillId="2" borderId="35" xfId="0" applyFont="1" applyFill="1" applyBorder="1"/>
    <xf numFmtId="0" fontId="10" fillId="2" borderId="18" xfId="0" applyFont="1" applyFill="1" applyBorder="1"/>
    <xf numFmtId="0" fontId="10" fillId="2" borderId="19" xfId="0" applyFont="1" applyFill="1" applyBorder="1"/>
    <xf numFmtId="0" fontId="10" fillId="2" borderId="21" xfId="0" applyFont="1" applyFill="1" applyBorder="1"/>
    <xf numFmtId="164" fontId="7" fillId="4" borderId="5" xfId="0" applyNumberFormat="1" applyFont="1" applyFill="1" applyBorder="1" applyAlignment="1">
      <alignment horizontal="center"/>
    </xf>
    <xf numFmtId="2" fontId="7" fillId="4" borderId="5" xfId="0" applyNumberFormat="1" applyFont="1" applyFill="1" applyBorder="1" applyAlignment="1">
      <alignment horizontal="center"/>
    </xf>
    <xf numFmtId="0" fontId="5" fillId="2" borderId="3" xfId="0" applyFont="1" applyFill="1" applyBorder="1" applyAlignment="1">
      <alignment horizontal="center"/>
    </xf>
    <xf numFmtId="0" fontId="6" fillId="0" borderId="56" xfId="0" applyFont="1" applyBorder="1" applyAlignment="1">
      <alignment horizontal="center"/>
    </xf>
    <xf numFmtId="0" fontId="10" fillId="2" borderId="41" xfId="0" applyFont="1" applyFill="1" applyBorder="1" applyAlignment="1">
      <alignment horizontal="left"/>
    </xf>
    <xf numFmtId="0" fontId="5" fillId="2" borderId="5" xfId="1" applyFont="1" applyFill="1" applyBorder="1" applyAlignment="1">
      <alignment horizontal="center"/>
    </xf>
    <xf numFmtId="0" fontId="5" fillId="2" borderId="34" xfId="0" applyFont="1" applyFill="1" applyBorder="1" applyAlignment="1">
      <alignment horizontal="center" wrapText="1"/>
    </xf>
    <xf numFmtId="0" fontId="9" fillId="2" borderId="5" xfId="0" applyFont="1" applyFill="1" applyBorder="1" applyAlignment="1">
      <alignment horizontal="center"/>
    </xf>
    <xf numFmtId="0" fontId="8" fillId="2" borderId="42" xfId="0" applyFont="1" applyFill="1" applyBorder="1" applyAlignment="1">
      <alignment horizontal="center"/>
    </xf>
    <xf numFmtId="0" fontId="17" fillId="2" borderId="0" xfId="0" applyFont="1" applyFill="1" applyBorder="1"/>
    <xf numFmtId="0" fontId="12" fillId="2" borderId="44" xfId="0" applyFont="1" applyFill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5" fillId="5" borderId="2" xfId="0" applyFont="1" applyFill="1" applyBorder="1" applyAlignment="1">
      <alignment horizontal="center"/>
    </xf>
    <xf numFmtId="0" fontId="5" fillId="5" borderId="23" xfId="0" applyFont="1" applyFill="1" applyBorder="1" applyAlignment="1">
      <alignment horizontal="center"/>
    </xf>
    <xf numFmtId="0" fontId="10" fillId="0" borderId="56" xfId="0" applyFont="1" applyFill="1" applyBorder="1" applyAlignment="1">
      <alignment horizontal="left"/>
    </xf>
    <xf numFmtId="0" fontId="10" fillId="0" borderId="56" xfId="0" applyFont="1" applyBorder="1" applyAlignment="1">
      <alignment horizontal="left"/>
    </xf>
    <xf numFmtId="0" fontId="10" fillId="0" borderId="56" xfId="0" applyFont="1" applyBorder="1"/>
    <xf numFmtId="0" fontId="10" fillId="2" borderId="59" xfId="0" applyFont="1" applyFill="1" applyBorder="1"/>
    <xf numFmtId="0" fontId="9" fillId="2" borderId="57" xfId="0" applyFont="1" applyFill="1" applyBorder="1"/>
    <xf numFmtId="0" fontId="6" fillId="2" borderId="54" xfId="0" applyFont="1" applyFill="1" applyBorder="1" applyAlignment="1">
      <alignment horizontal="center"/>
    </xf>
    <xf numFmtId="0" fontId="10" fillId="0" borderId="42" xfId="0" applyFont="1" applyFill="1" applyBorder="1" applyAlignment="1">
      <alignment horizontal="left" wrapText="1"/>
    </xf>
    <xf numFmtId="0" fontId="10" fillId="2" borderId="41" xfId="0" applyFont="1" applyFill="1" applyBorder="1"/>
    <xf numFmtId="0" fontId="5" fillId="2" borderId="14" xfId="0" applyFont="1" applyFill="1" applyBorder="1" applyAlignment="1">
      <alignment horizontal="center"/>
    </xf>
    <xf numFmtId="0" fontId="10" fillId="2" borderId="44" xfId="0" applyFont="1" applyFill="1" applyBorder="1" applyAlignment="1"/>
    <xf numFmtId="0" fontId="10" fillId="0" borderId="41" xfId="0" applyFont="1" applyBorder="1" applyAlignment="1"/>
    <xf numFmtId="0" fontId="10" fillId="0" borderId="31" xfId="0" applyFont="1" applyBorder="1"/>
    <xf numFmtId="164" fontId="6" fillId="2" borderId="42" xfId="0" applyNumberFormat="1" applyFont="1" applyFill="1" applyBorder="1" applyAlignment="1">
      <alignment horizontal="center"/>
    </xf>
    <xf numFmtId="0" fontId="10" fillId="2" borderId="36" xfId="0" applyFont="1" applyFill="1" applyBorder="1"/>
    <xf numFmtId="0" fontId="10" fillId="2" borderId="58" xfId="0" applyFont="1" applyFill="1" applyBorder="1" applyAlignment="1">
      <alignment horizontal="center"/>
    </xf>
    <xf numFmtId="0" fontId="5" fillId="2" borderId="41" xfId="0" applyFont="1" applyFill="1" applyBorder="1" applyAlignment="1">
      <alignment horizontal="center"/>
    </xf>
    <xf numFmtId="0" fontId="5" fillId="2" borderId="56" xfId="1" applyFont="1" applyFill="1" applyBorder="1" applyAlignment="1">
      <alignment horizontal="center"/>
    </xf>
    <xf numFmtId="0" fontId="10" fillId="2" borderId="31" xfId="0" applyFont="1" applyFill="1" applyBorder="1" applyAlignment="1">
      <alignment horizontal="center"/>
    </xf>
    <xf numFmtId="0" fontId="6" fillId="0" borderId="67" xfId="0" applyFont="1" applyBorder="1"/>
    <xf numFmtId="0" fontId="7" fillId="0" borderId="68" xfId="0" applyFont="1" applyBorder="1" applyAlignment="1">
      <alignment horizontal="center"/>
    </xf>
    <xf numFmtId="0" fontId="12" fillId="0" borderId="36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4" borderId="56" xfId="0" applyFont="1" applyFill="1" applyBorder="1" applyAlignment="1">
      <alignment horizontal="center"/>
    </xf>
    <xf numFmtId="0" fontId="12" fillId="5" borderId="56" xfId="0" applyFont="1" applyFill="1" applyBorder="1" applyAlignment="1">
      <alignment horizontal="center"/>
    </xf>
    <xf numFmtId="0" fontId="12" fillId="2" borderId="56" xfId="0" applyFont="1" applyFill="1" applyBorder="1" applyAlignment="1">
      <alignment horizontal="center"/>
    </xf>
    <xf numFmtId="0" fontId="12" fillId="5" borderId="57" xfId="0" applyFont="1" applyFill="1" applyBorder="1" applyAlignment="1">
      <alignment horizontal="center"/>
    </xf>
    <xf numFmtId="0" fontId="12" fillId="0" borderId="30" xfId="0" applyFont="1" applyBorder="1" applyAlignment="1">
      <alignment horizontal="center"/>
    </xf>
    <xf numFmtId="0" fontId="12" fillId="2" borderId="5" xfId="0" applyFont="1" applyFill="1" applyBorder="1" applyAlignment="1">
      <alignment horizontal="center"/>
    </xf>
    <xf numFmtId="0" fontId="6" fillId="0" borderId="46" xfId="0" applyFont="1" applyBorder="1" applyAlignment="1">
      <alignment horizontal="center"/>
    </xf>
    <xf numFmtId="0" fontId="6" fillId="2" borderId="48" xfId="0" applyFont="1" applyFill="1" applyBorder="1" applyAlignment="1">
      <alignment horizontal="center"/>
    </xf>
    <xf numFmtId="0" fontId="0" fillId="4" borderId="0" xfId="0" applyFill="1" applyAlignment="1">
      <alignment horizontal="center"/>
    </xf>
    <xf numFmtId="164" fontId="5" fillId="4" borderId="5" xfId="0" applyNumberFormat="1" applyFont="1" applyFill="1" applyBorder="1" applyAlignment="1">
      <alignment horizontal="center"/>
    </xf>
    <xf numFmtId="0" fontId="5" fillId="5" borderId="5" xfId="0" applyFont="1" applyFill="1" applyBorder="1" applyAlignment="1">
      <alignment horizontal="center"/>
    </xf>
    <xf numFmtId="164" fontId="6" fillId="5" borderId="5" xfId="0" applyNumberFormat="1" applyFont="1" applyFill="1" applyBorder="1" applyAlignment="1">
      <alignment horizontal="center"/>
    </xf>
    <xf numFmtId="164" fontId="6" fillId="4" borderId="5" xfId="0" applyNumberFormat="1" applyFont="1" applyFill="1" applyBorder="1" applyAlignment="1">
      <alignment horizontal="center"/>
    </xf>
    <xf numFmtId="164" fontId="7" fillId="5" borderId="55" xfId="0" applyNumberFormat="1" applyFont="1" applyFill="1" applyBorder="1" applyAlignment="1">
      <alignment horizontal="center"/>
    </xf>
    <xf numFmtId="0" fontId="5" fillId="0" borderId="30" xfId="1" applyFont="1" applyBorder="1" applyAlignment="1">
      <alignment horizontal="center"/>
    </xf>
    <xf numFmtId="164" fontId="6" fillId="2" borderId="55" xfId="0" applyNumberFormat="1" applyFont="1" applyFill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12" fillId="0" borderId="6" xfId="0" applyFont="1" applyBorder="1" applyAlignment="1">
      <alignment horizontal="center"/>
    </xf>
    <xf numFmtId="0" fontId="10" fillId="2" borderId="51" xfId="0" applyFont="1" applyFill="1" applyBorder="1"/>
    <xf numFmtId="0" fontId="10" fillId="0" borderId="14" xfId="0" applyFont="1" applyBorder="1" applyAlignment="1">
      <alignment horizontal="center"/>
    </xf>
    <xf numFmtId="0" fontId="9" fillId="2" borderId="21" xfId="0" applyFont="1" applyFill="1" applyBorder="1" applyAlignment="1">
      <alignment horizontal="center"/>
    </xf>
    <xf numFmtId="0" fontId="18" fillId="2" borderId="42" xfId="0" applyFont="1" applyFill="1" applyBorder="1" applyAlignment="1">
      <alignment horizontal="center"/>
    </xf>
    <xf numFmtId="0" fontId="18" fillId="2" borderId="43" xfId="0" applyFont="1" applyFill="1" applyBorder="1" applyAlignment="1">
      <alignment horizontal="center"/>
    </xf>
    <xf numFmtId="0" fontId="7" fillId="2" borderId="54" xfId="0" applyFont="1" applyFill="1" applyBorder="1"/>
    <xf numFmtId="0" fontId="11" fillId="0" borderId="34" xfId="0" applyFont="1" applyBorder="1" applyAlignment="1">
      <alignment horizontal="center"/>
    </xf>
    <xf numFmtId="0" fontId="12" fillId="4" borderId="5" xfId="0" applyFont="1" applyFill="1" applyBorder="1" applyAlignment="1">
      <alignment horizontal="center"/>
    </xf>
    <xf numFmtId="0" fontId="12" fillId="5" borderId="5" xfId="0" applyFont="1" applyFill="1" applyBorder="1" applyAlignment="1">
      <alignment horizontal="center"/>
    </xf>
    <xf numFmtId="0" fontId="5" fillId="5" borderId="61" xfId="0" applyFont="1" applyFill="1" applyBorder="1" applyAlignment="1">
      <alignment horizontal="center"/>
    </xf>
    <xf numFmtId="0" fontId="9" fillId="0" borderId="56" xfId="0" applyFont="1" applyBorder="1" applyAlignment="1">
      <alignment horizontal="center"/>
    </xf>
    <xf numFmtId="0" fontId="6" fillId="2" borderId="57" xfId="0" applyFont="1" applyFill="1" applyBorder="1" applyAlignment="1">
      <alignment horizontal="center"/>
    </xf>
    <xf numFmtId="0" fontId="6" fillId="2" borderId="34" xfId="0" applyFont="1" applyFill="1" applyBorder="1" applyAlignment="1">
      <alignment horizontal="center"/>
    </xf>
    <xf numFmtId="0" fontId="10" fillId="0" borderId="58" xfId="0" applyFont="1" applyBorder="1" applyAlignment="1">
      <alignment horizontal="center"/>
    </xf>
    <xf numFmtId="0" fontId="10" fillId="2" borderId="58" xfId="0" applyFont="1" applyFill="1" applyBorder="1" applyAlignment="1">
      <alignment vertical="center" wrapText="1"/>
    </xf>
    <xf numFmtId="0" fontId="10" fillId="2" borderId="56" xfId="0" applyFont="1" applyFill="1" applyBorder="1" applyAlignment="1">
      <alignment vertical="center" wrapText="1"/>
    </xf>
    <xf numFmtId="0" fontId="10" fillId="2" borderId="56" xfId="0" applyFont="1" applyFill="1" applyBorder="1" applyAlignment="1"/>
    <xf numFmtId="0" fontId="15" fillId="2" borderId="41" xfId="0" applyFont="1" applyFill="1" applyBorder="1" applyAlignment="1">
      <alignment horizontal="center" vertical="center" wrapText="1"/>
    </xf>
    <xf numFmtId="0" fontId="7" fillId="0" borderId="36" xfId="0" applyFont="1" applyBorder="1" applyAlignment="1">
      <alignment horizontal="center"/>
    </xf>
    <xf numFmtId="0" fontId="5" fillId="5" borderId="34" xfId="0" applyFont="1" applyFill="1" applyBorder="1" applyAlignment="1">
      <alignment horizontal="center" wrapText="1"/>
    </xf>
    <xf numFmtId="0" fontId="5" fillId="5" borderId="16" xfId="0" applyFont="1" applyFill="1" applyBorder="1" applyAlignment="1">
      <alignment horizontal="center" wrapText="1"/>
    </xf>
    <xf numFmtId="164" fontId="5" fillId="2" borderId="5" xfId="0" applyNumberFormat="1" applyFont="1" applyFill="1" applyBorder="1" applyAlignment="1">
      <alignment horizontal="center"/>
    </xf>
    <xf numFmtId="0" fontId="10" fillId="0" borderId="30" xfId="0" applyFont="1" applyBorder="1" applyAlignment="1">
      <alignment horizontal="left"/>
    </xf>
    <xf numFmtId="0" fontId="10" fillId="2" borderId="44" xfId="0" applyFont="1" applyFill="1" applyBorder="1" applyAlignment="1">
      <alignment horizontal="left"/>
    </xf>
    <xf numFmtId="0" fontId="10" fillId="5" borderId="42" xfId="0" applyFont="1" applyFill="1" applyBorder="1" applyAlignment="1">
      <alignment vertical="center" wrapText="1"/>
    </xf>
    <xf numFmtId="0" fontId="10" fillId="4" borderId="42" xfId="0" applyFont="1" applyFill="1" applyBorder="1" applyAlignment="1">
      <alignment vertical="center" wrapText="1"/>
    </xf>
    <xf numFmtId="0" fontId="5" fillId="4" borderId="34" xfId="1" applyFont="1" applyFill="1" applyBorder="1" applyAlignment="1">
      <alignment horizontal="center"/>
    </xf>
    <xf numFmtId="0" fontId="5" fillId="4" borderId="1" xfId="1" applyFont="1" applyFill="1" applyBorder="1" applyAlignment="1">
      <alignment horizontal="center"/>
    </xf>
    <xf numFmtId="0" fontId="5" fillId="4" borderId="16" xfId="1" applyFont="1" applyFill="1" applyBorder="1" applyAlignment="1">
      <alignment horizontal="center"/>
    </xf>
    <xf numFmtId="0" fontId="5" fillId="4" borderId="5" xfId="1" applyFont="1" applyFill="1" applyBorder="1" applyAlignment="1">
      <alignment horizontal="center"/>
    </xf>
    <xf numFmtId="0" fontId="13" fillId="4" borderId="5" xfId="0" applyFont="1" applyFill="1" applyBorder="1" applyAlignment="1">
      <alignment horizontal="center"/>
    </xf>
    <xf numFmtId="0" fontId="7" fillId="4" borderId="42" xfId="0" applyFont="1" applyFill="1" applyBorder="1" applyAlignment="1">
      <alignment horizontal="left"/>
    </xf>
    <xf numFmtId="0" fontId="6" fillId="4" borderId="34" xfId="0" applyFont="1" applyFill="1" applyBorder="1" applyAlignment="1">
      <alignment horizontal="center"/>
    </xf>
    <xf numFmtId="0" fontId="6" fillId="4" borderId="1" xfId="0" applyFont="1" applyFill="1" applyBorder="1" applyAlignment="1">
      <alignment horizontal="center"/>
    </xf>
    <xf numFmtId="0" fontId="6" fillId="4" borderId="16" xfId="0" applyFont="1" applyFill="1" applyBorder="1" applyAlignment="1">
      <alignment horizontal="center"/>
    </xf>
    <xf numFmtId="0" fontId="13" fillId="5" borderId="54" xfId="0" applyFont="1" applyFill="1" applyBorder="1" applyAlignment="1">
      <alignment horizontal="center"/>
    </xf>
    <xf numFmtId="0" fontId="10" fillId="5" borderId="54" xfId="0" applyFont="1" applyFill="1" applyBorder="1" applyAlignment="1">
      <alignment horizontal="left"/>
    </xf>
    <xf numFmtId="0" fontId="7" fillId="5" borderId="42" xfId="0" applyFont="1" applyFill="1" applyBorder="1" applyAlignment="1">
      <alignment horizontal="left"/>
    </xf>
    <xf numFmtId="0" fontId="13" fillId="4" borderId="54" xfId="0" applyFont="1" applyFill="1" applyBorder="1" applyAlignment="1">
      <alignment horizontal="center"/>
    </xf>
    <xf numFmtId="0" fontId="10" fillId="4" borderId="54" xfId="0" applyFont="1" applyFill="1" applyBorder="1" applyAlignment="1">
      <alignment horizontal="left"/>
    </xf>
    <xf numFmtId="0" fontId="7" fillId="4" borderId="43" xfId="0" applyFont="1" applyFill="1" applyBorder="1" applyAlignment="1">
      <alignment horizontal="left"/>
    </xf>
    <xf numFmtId="0" fontId="6" fillId="4" borderId="44" xfId="0" applyFont="1" applyFill="1" applyBorder="1" applyAlignment="1">
      <alignment horizontal="center"/>
    </xf>
    <xf numFmtId="0" fontId="6" fillId="4" borderId="54" xfId="0" applyFont="1" applyFill="1" applyBorder="1" applyAlignment="1">
      <alignment horizontal="center"/>
    </xf>
    <xf numFmtId="0" fontId="13" fillId="5" borderId="55" xfId="0" applyFont="1" applyFill="1" applyBorder="1" applyAlignment="1">
      <alignment horizontal="center"/>
    </xf>
    <xf numFmtId="0" fontId="10" fillId="5" borderId="55" xfId="0" applyFont="1" applyFill="1" applyBorder="1" applyAlignment="1">
      <alignment horizontal="left"/>
    </xf>
    <xf numFmtId="0" fontId="7" fillId="5" borderId="43" xfId="0" applyFont="1" applyFill="1" applyBorder="1" applyAlignment="1">
      <alignment horizontal="left"/>
    </xf>
    <xf numFmtId="0" fontId="6" fillId="5" borderId="43" xfId="0" applyFont="1" applyFill="1" applyBorder="1" applyAlignment="1">
      <alignment horizontal="center"/>
    </xf>
    <xf numFmtId="0" fontId="10" fillId="5" borderId="35" xfId="0" applyFont="1" applyFill="1" applyBorder="1" applyAlignment="1">
      <alignment horizontal="center"/>
    </xf>
    <xf numFmtId="0" fontId="10" fillId="5" borderId="18" xfId="0" applyFont="1" applyFill="1" applyBorder="1" applyAlignment="1">
      <alignment horizontal="center"/>
    </xf>
    <xf numFmtId="0" fontId="10" fillId="5" borderId="19" xfId="0" applyFont="1" applyFill="1" applyBorder="1" applyAlignment="1">
      <alignment horizontal="center"/>
    </xf>
    <xf numFmtId="164" fontId="6" fillId="5" borderId="55" xfId="0" applyNumberFormat="1" applyFont="1" applyFill="1" applyBorder="1" applyAlignment="1">
      <alignment horizontal="center"/>
    </xf>
    <xf numFmtId="2" fontId="6" fillId="4" borderId="5" xfId="0" applyNumberFormat="1" applyFont="1" applyFill="1" applyBorder="1" applyAlignment="1">
      <alignment horizontal="center"/>
    </xf>
    <xf numFmtId="0" fontId="12" fillId="0" borderId="60" xfId="0" applyFont="1" applyBorder="1" applyAlignment="1">
      <alignment horizontal="center"/>
    </xf>
    <xf numFmtId="0" fontId="17" fillId="4" borderId="1" xfId="0" applyFont="1" applyFill="1" applyBorder="1"/>
    <xf numFmtId="0" fontId="0" fillId="4" borderId="1" xfId="0" applyFill="1" applyBorder="1" applyAlignment="1">
      <alignment horizontal="center"/>
    </xf>
    <xf numFmtId="0" fontId="0" fillId="4" borderId="1" xfId="0" applyFill="1" applyBorder="1"/>
    <xf numFmtId="0" fontId="17" fillId="5" borderId="1" xfId="0" applyFont="1" applyFill="1" applyBorder="1"/>
    <xf numFmtId="0" fontId="0" fillId="5" borderId="1" xfId="0" applyFill="1" applyBorder="1" applyAlignment="1">
      <alignment horizontal="center"/>
    </xf>
    <xf numFmtId="0" fontId="0" fillId="5" borderId="1" xfId="0" applyFill="1" applyBorder="1"/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7" fillId="0" borderId="45" xfId="0" applyFont="1" applyBorder="1" applyAlignment="1">
      <alignment horizontal="center"/>
    </xf>
    <xf numFmtId="0" fontId="7" fillId="0" borderId="51" xfId="0" applyFont="1" applyBorder="1" applyAlignment="1">
      <alignment horizontal="center"/>
    </xf>
    <xf numFmtId="0" fontId="10" fillId="2" borderId="5" xfId="0" applyFont="1" applyFill="1" applyBorder="1" applyAlignment="1">
      <alignment horizontal="right"/>
    </xf>
    <xf numFmtId="164" fontId="6" fillId="2" borderId="5" xfId="0" applyNumberFormat="1" applyFont="1" applyFill="1" applyBorder="1" applyAlignment="1">
      <alignment horizontal="center"/>
    </xf>
    <xf numFmtId="0" fontId="9" fillId="0" borderId="63" xfId="0" applyFont="1" applyBorder="1" applyAlignment="1">
      <alignment horizontal="center"/>
    </xf>
    <xf numFmtId="164" fontId="10" fillId="2" borderId="5" xfId="0" applyNumberFormat="1" applyFont="1" applyFill="1" applyBorder="1" applyAlignment="1">
      <alignment horizontal="center"/>
    </xf>
    <xf numFmtId="0" fontId="9" fillId="2" borderId="18" xfId="0" applyFont="1" applyFill="1" applyBorder="1" applyAlignment="1">
      <alignment horizontal="center"/>
    </xf>
    <xf numFmtId="0" fontId="9" fillId="2" borderId="19" xfId="0" applyFont="1" applyFill="1" applyBorder="1" applyAlignment="1">
      <alignment horizontal="center"/>
    </xf>
    <xf numFmtId="0" fontId="9" fillId="2" borderId="35" xfId="0" applyFont="1" applyFill="1" applyBorder="1" applyAlignment="1">
      <alignment horizontal="center"/>
    </xf>
    <xf numFmtId="0" fontId="5" fillId="0" borderId="47" xfId="0" applyFont="1" applyBorder="1" applyAlignment="1">
      <alignment horizontal="center"/>
    </xf>
    <xf numFmtId="0" fontId="8" fillId="0" borderId="39" xfId="0" applyFont="1" applyBorder="1"/>
    <xf numFmtId="164" fontId="5" fillId="2" borderId="56" xfId="0" applyNumberFormat="1" applyFont="1" applyFill="1" applyBorder="1" applyAlignment="1">
      <alignment horizontal="center"/>
    </xf>
    <xf numFmtId="0" fontId="10" fillId="0" borderId="6" xfId="0" applyFont="1" applyBorder="1"/>
    <xf numFmtId="0" fontId="5" fillId="4" borderId="5" xfId="0" applyFont="1" applyFill="1" applyBorder="1" applyAlignment="1">
      <alignment horizontal="center"/>
    </xf>
    <xf numFmtId="0" fontId="10" fillId="5" borderId="42" xfId="0" applyFont="1" applyFill="1" applyBorder="1" applyAlignment="1"/>
    <xf numFmtId="0" fontId="5" fillId="5" borderId="1" xfId="1" applyFont="1" applyFill="1" applyBorder="1" applyAlignment="1">
      <alignment horizontal="center" wrapText="1"/>
    </xf>
    <xf numFmtId="0" fontId="5" fillId="2" borderId="32" xfId="0" applyFont="1" applyFill="1" applyBorder="1" applyAlignment="1">
      <alignment horizontal="center"/>
    </xf>
    <xf numFmtId="0" fontId="5" fillId="2" borderId="62" xfId="0" applyFont="1" applyFill="1" applyBorder="1" applyAlignment="1">
      <alignment horizontal="center"/>
    </xf>
    <xf numFmtId="0" fontId="6" fillId="5" borderId="1" xfId="0" applyFont="1" applyFill="1" applyBorder="1" applyAlignment="1">
      <alignment horizontal="center"/>
    </xf>
    <xf numFmtId="0" fontId="5" fillId="5" borderId="34" xfId="1" applyFont="1" applyFill="1" applyBorder="1" applyAlignment="1">
      <alignment horizontal="center" wrapText="1"/>
    </xf>
    <xf numFmtId="0" fontId="5" fillId="5" borderId="16" xfId="1" applyFont="1" applyFill="1" applyBorder="1" applyAlignment="1">
      <alignment horizontal="center" wrapText="1"/>
    </xf>
    <xf numFmtId="0" fontId="6" fillId="5" borderId="34" xfId="0" applyFont="1" applyFill="1" applyBorder="1" applyAlignment="1">
      <alignment horizontal="center"/>
    </xf>
    <xf numFmtId="0" fontId="6" fillId="5" borderId="16" xfId="0" applyFont="1" applyFill="1" applyBorder="1" applyAlignment="1">
      <alignment horizontal="center"/>
    </xf>
    <xf numFmtId="0" fontId="5" fillId="5" borderId="5" xfId="1" applyFont="1" applyFill="1" applyBorder="1" applyAlignment="1">
      <alignment horizontal="center" wrapText="1"/>
    </xf>
    <xf numFmtId="0" fontId="6" fillId="5" borderId="5" xfId="0" applyFont="1" applyFill="1" applyBorder="1" applyAlignment="1">
      <alignment horizontal="center"/>
    </xf>
    <xf numFmtId="0" fontId="10" fillId="0" borderId="60" xfId="0" applyFont="1" applyBorder="1" applyAlignment="1">
      <alignment horizontal="center" vertical="center" wrapText="1"/>
    </xf>
    <xf numFmtId="0" fontId="12" fillId="2" borderId="41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center"/>
    </xf>
    <xf numFmtId="0" fontId="10" fillId="2" borderId="30" xfId="0" applyFont="1" applyFill="1" applyBorder="1" applyAlignment="1">
      <alignment horizontal="right"/>
    </xf>
    <xf numFmtId="164" fontId="5" fillId="2" borderId="30" xfId="0" applyNumberFormat="1" applyFont="1" applyFill="1" applyBorder="1" applyAlignment="1">
      <alignment horizontal="center"/>
    </xf>
    <xf numFmtId="0" fontId="5" fillId="2" borderId="5" xfId="0" applyFont="1" applyFill="1" applyBorder="1" applyAlignment="1">
      <alignment horizontal="center" wrapText="1"/>
    </xf>
    <xf numFmtId="164" fontId="7" fillId="2" borderId="5" xfId="0" applyNumberFormat="1" applyFont="1" applyFill="1" applyBorder="1" applyAlignment="1">
      <alignment horizontal="center"/>
    </xf>
    <xf numFmtId="0" fontId="11" fillId="0" borderId="4" xfId="0" applyFont="1" applyBorder="1" applyAlignment="1">
      <alignment horizontal="center"/>
    </xf>
    <xf numFmtId="0" fontId="8" fillId="0" borderId="37" xfId="0" applyFont="1" applyBorder="1"/>
    <xf numFmtId="0" fontId="8" fillId="0" borderId="40" xfId="0" applyFont="1" applyBorder="1"/>
    <xf numFmtId="0" fontId="10" fillId="0" borderId="48" xfId="0" applyFont="1" applyBorder="1" applyAlignment="1">
      <alignment horizontal="left"/>
    </xf>
    <xf numFmtId="0" fontId="10" fillId="2" borderId="48" xfId="0" applyFont="1" applyFill="1" applyBorder="1" applyAlignment="1">
      <alignment horizontal="left"/>
    </xf>
    <xf numFmtId="0" fontId="10" fillId="0" borderId="31" xfId="0" applyFont="1" applyBorder="1" applyAlignment="1">
      <alignment horizontal="left"/>
    </xf>
    <xf numFmtId="0" fontId="10" fillId="0" borderId="48" xfId="0" applyFont="1" applyFill="1" applyBorder="1" applyAlignment="1">
      <alignment horizontal="left"/>
    </xf>
    <xf numFmtId="0" fontId="10" fillId="2" borderId="49" xfId="0" applyFont="1" applyFill="1" applyBorder="1"/>
    <xf numFmtId="0" fontId="10" fillId="0" borderId="60" xfId="0" applyFont="1" applyBorder="1" applyAlignment="1">
      <alignment horizontal="left"/>
    </xf>
    <xf numFmtId="0" fontId="7" fillId="2" borderId="44" xfId="0" applyFont="1" applyFill="1" applyBorder="1" applyAlignment="1">
      <alignment horizontal="left"/>
    </xf>
    <xf numFmtId="0" fontId="10" fillId="0" borderId="42" xfId="0" applyFont="1" applyFill="1" applyBorder="1" applyAlignment="1">
      <alignment horizontal="left" vertical="center" wrapText="1"/>
    </xf>
    <xf numFmtId="0" fontId="10" fillId="2" borderId="42" xfId="0" applyFont="1" applyFill="1" applyBorder="1" applyAlignment="1">
      <alignment horizontal="left" vertical="center" wrapText="1"/>
    </xf>
    <xf numFmtId="0" fontId="10" fillId="0" borderId="48" xfId="0" applyFont="1" applyFill="1" applyBorder="1"/>
    <xf numFmtId="0" fontId="6" fillId="4" borderId="5" xfId="0" applyFont="1" applyFill="1" applyBorder="1" applyAlignment="1">
      <alignment horizontal="center"/>
    </xf>
    <xf numFmtId="0" fontId="7" fillId="4" borderId="44" xfId="0" applyFont="1" applyFill="1" applyBorder="1" applyAlignment="1">
      <alignment horizontal="left"/>
    </xf>
    <xf numFmtId="0" fontId="8" fillId="0" borderId="67" xfId="0" applyFont="1" applyBorder="1"/>
    <xf numFmtId="0" fontId="10" fillId="4" borderId="56" xfId="0" applyFont="1" applyFill="1" applyBorder="1"/>
    <xf numFmtId="0" fontId="10" fillId="5" borderId="56" xfId="0" applyFont="1" applyFill="1" applyBorder="1"/>
    <xf numFmtId="0" fontId="9" fillId="0" borderId="56" xfId="0" applyFont="1" applyBorder="1"/>
    <xf numFmtId="0" fontId="10" fillId="5" borderId="57" xfId="0" applyFont="1" applyFill="1" applyBorder="1"/>
    <xf numFmtId="0" fontId="5" fillId="5" borderId="5" xfId="0" applyFont="1" applyFill="1" applyBorder="1" applyAlignment="1">
      <alignment horizontal="center" wrapText="1"/>
    </xf>
    <xf numFmtId="0" fontId="10" fillId="2" borderId="47" xfId="0" applyFont="1" applyFill="1" applyBorder="1" applyAlignment="1">
      <alignment wrapText="1"/>
    </xf>
    <xf numFmtId="0" fontId="9" fillId="2" borderId="43" xfId="0" applyFont="1" applyFill="1" applyBorder="1" applyAlignment="1"/>
    <xf numFmtId="0" fontId="10" fillId="0" borderId="66" xfId="0" applyFont="1" applyBorder="1" applyAlignment="1">
      <alignment horizontal="right"/>
    </xf>
    <xf numFmtId="0" fontId="9" fillId="2" borderId="47" xfId="0" applyFont="1" applyFill="1" applyBorder="1" applyAlignment="1">
      <alignment horizontal="center"/>
    </xf>
    <xf numFmtId="2" fontId="6" fillId="2" borderId="55" xfId="0" applyNumberFormat="1" applyFont="1" applyFill="1" applyBorder="1" applyAlignment="1">
      <alignment horizontal="center"/>
    </xf>
    <xf numFmtId="0" fontId="5" fillId="0" borderId="66" xfId="0" applyFont="1" applyBorder="1" applyAlignment="1">
      <alignment horizontal="center"/>
    </xf>
    <xf numFmtId="164" fontId="6" fillId="2" borderId="50" xfId="0" applyNumberFormat="1" applyFont="1" applyFill="1" applyBorder="1" applyAlignment="1">
      <alignment horizontal="center"/>
    </xf>
    <xf numFmtId="0" fontId="10" fillId="2" borderId="56" xfId="0" applyFont="1" applyFill="1" applyBorder="1"/>
    <xf numFmtId="0" fontId="5" fillId="2" borderId="47" xfId="0" applyFont="1" applyFill="1" applyBorder="1" applyAlignment="1">
      <alignment horizontal="center"/>
    </xf>
    <xf numFmtId="0" fontId="6" fillId="4" borderId="56" xfId="0" applyFont="1" applyFill="1" applyBorder="1" applyAlignment="1">
      <alignment horizontal="center"/>
    </xf>
    <xf numFmtId="0" fontId="6" fillId="5" borderId="59" xfId="0" applyFont="1" applyFill="1" applyBorder="1" applyAlignment="1">
      <alignment horizontal="center"/>
    </xf>
    <xf numFmtId="0" fontId="6" fillId="5" borderId="54" xfId="0" applyFont="1" applyFill="1" applyBorder="1" applyAlignment="1">
      <alignment horizontal="center"/>
    </xf>
    <xf numFmtId="0" fontId="5" fillId="4" borderId="56" xfId="0" applyFont="1" applyFill="1" applyBorder="1" applyAlignment="1">
      <alignment horizontal="center"/>
    </xf>
    <xf numFmtId="0" fontId="5" fillId="5" borderId="56" xfId="1" applyFont="1" applyFill="1" applyBorder="1" applyAlignment="1">
      <alignment horizontal="center"/>
    </xf>
    <xf numFmtId="164" fontId="7" fillId="4" borderId="56" xfId="0" applyNumberFormat="1" applyFont="1" applyFill="1" applyBorder="1" applyAlignment="1">
      <alignment horizontal="center"/>
    </xf>
    <xf numFmtId="164" fontId="7" fillId="5" borderId="57" xfId="0" applyNumberFormat="1" applyFont="1" applyFill="1" applyBorder="1" applyAlignment="1">
      <alignment horizontal="center"/>
    </xf>
    <xf numFmtId="0" fontId="5" fillId="0" borderId="58" xfId="0" applyFont="1" applyBorder="1" applyAlignment="1">
      <alignment horizontal="center"/>
    </xf>
    <xf numFmtId="164" fontId="10" fillId="2" borderId="59" xfId="0" applyNumberFormat="1" applyFont="1" applyFill="1" applyBorder="1" applyAlignment="1">
      <alignment horizontal="center"/>
    </xf>
    <xf numFmtId="2" fontId="6" fillId="2" borderId="57" xfId="0" applyNumberFormat="1" applyFont="1" applyFill="1" applyBorder="1" applyAlignment="1">
      <alignment horizontal="center"/>
    </xf>
    <xf numFmtId="0" fontId="10" fillId="2" borderId="63" xfId="0" applyFont="1" applyFill="1" applyBorder="1"/>
    <xf numFmtId="164" fontId="10" fillId="2" borderId="54" xfId="0" applyNumberFormat="1" applyFont="1" applyFill="1" applyBorder="1" applyAlignment="1">
      <alignment horizontal="center"/>
    </xf>
    <xf numFmtId="0" fontId="5" fillId="2" borderId="23" xfId="0" applyFont="1" applyFill="1" applyBorder="1" applyAlignment="1">
      <alignment horizontal="center"/>
    </xf>
    <xf numFmtId="0" fontId="10" fillId="0" borderId="58" xfId="0" applyFont="1" applyBorder="1"/>
    <xf numFmtId="0" fontId="10" fillId="2" borderId="57" xfId="0" applyFont="1" applyFill="1" applyBorder="1"/>
    <xf numFmtId="0" fontId="11" fillId="0" borderId="61" xfId="0" applyFont="1" applyBorder="1" applyAlignment="1">
      <alignment horizontal="center"/>
    </xf>
    <xf numFmtId="0" fontId="11" fillId="0" borderId="2" xfId="0" applyFont="1" applyBorder="1" applyAlignment="1">
      <alignment horizontal="center"/>
    </xf>
    <xf numFmtId="0" fontId="11" fillId="0" borderId="23" xfId="0" applyFont="1" applyBorder="1" applyAlignment="1">
      <alignment horizontal="center"/>
    </xf>
    <xf numFmtId="0" fontId="7" fillId="0" borderId="33" xfId="0" applyFont="1" applyBorder="1" applyAlignment="1">
      <alignment horizontal="center"/>
    </xf>
    <xf numFmtId="0" fontId="9" fillId="0" borderId="12" xfId="0" applyFont="1" applyBorder="1" applyAlignment="1"/>
    <xf numFmtId="0" fontId="9" fillId="0" borderId="14" xfId="0" applyFont="1" applyBorder="1" applyAlignment="1"/>
    <xf numFmtId="0" fontId="7" fillId="0" borderId="12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36" xfId="0" applyFont="1" applyBorder="1" applyAlignment="1">
      <alignment horizontal="center"/>
    </xf>
    <xf numFmtId="0" fontId="9" fillId="0" borderId="45" xfId="0" applyFont="1" applyBorder="1" applyAlignment="1"/>
    <xf numFmtId="0" fontId="7" fillId="0" borderId="45" xfId="0" applyFont="1" applyBorder="1" applyAlignment="1">
      <alignment horizontal="center"/>
    </xf>
    <xf numFmtId="0" fontId="7" fillId="0" borderId="37" xfId="0" applyFont="1" applyBorder="1" applyAlignment="1">
      <alignment horizontal="center"/>
    </xf>
    <xf numFmtId="0" fontId="7" fillId="0" borderId="58" xfId="0" applyFont="1" applyBorder="1" applyAlignment="1">
      <alignment horizontal="center"/>
    </xf>
    <xf numFmtId="0" fontId="9" fillId="0" borderId="30" xfId="0" applyFont="1" applyBorder="1" applyAlignment="1"/>
    <xf numFmtId="0" fontId="9" fillId="0" borderId="31" xfId="0" applyFont="1" applyBorder="1" applyAlignment="1"/>
    <xf numFmtId="0" fontId="7" fillId="0" borderId="30" xfId="0" applyFont="1" applyBorder="1" applyAlignment="1">
      <alignment horizontal="center"/>
    </xf>
    <xf numFmtId="0" fontId="7" fillId="0" borderId="31" xfId="0" applyFont="1" applyBorder="1" applyAlignment="1">
      <alignment horizontal="center"/>
    </xf>
    <xf numFmtId="0" fontId="7" fillId="0" borderId="58" xfId="0" applyFont="1" applyBorder="1" applyAlignment="1">
      <alignment horizontal="left"/>
    </xf>
    <xf numFmtId="0" fontId="7" fillId="0" borderId="30" xfId="0" applyFont="1" applyBorder="1" applyAlignment="1">
      <alignment horizontal="left"/>
    </xf>
    <xf numFmtId="0" fontId="7" fillId="0" borderId="31" xfId="0" applyFont="1" applyBorder="1" applyAlignment="1">
      <alignment horizontal="left"/>
    </xf>
    <xf numFmtId="0" fontId="7" fillId="0" borderId="51" xfId="0" applyFont="1" applyBorder="1" applyAlignment="1">
      <alignment horizontal="center"/>
    </xf>
    <xf numFmtId="0" fontId="0" fillId="0" borderId="52" xfId="0" applyBorder="1" applyAlignment="1">
      <alignment horizontal="center"/>
    </xf>
  </cellXfs>
  <cellStyles count="2">
    <cellStyle name="Обычный" xfId="0" builtinId="0"/>
    <cellStyle name="Обычный 2 2" xfId="1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theme" Target="theme/theme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haredStrings" Target="sharedString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0"/>
  </sheetPr>
  <dimension ref="A2:R21"/>
  <sheetViews>
    <sheetView zoomScale="60" zoomScaleNormal="60" workbookViewId="0">
      <selection activeCell="D13" sqref="D13"/>
    </sheetView>
  </sheetViews>
  <sheetFormatPr defaultRowHeight="14.4"/>
  <cols>
    <col min="1" max="1" width="19.88671875" customWidth="1"/>
    <col min="2" max="2" width="14.5546875" style="5" customWidth="1"/>
    <col min="3" max="3" width="19" customWidth="1"/>
    <col min="4" max="4" width="54" customWidth="1"/>
    <col min="5" max="5" width="15.6640625" customWidth="1"/>
    <col min="6" max="6" width="13.5546875" customWidth="1"/>
    <col min="8" max="8" width="11.33203125" customWidth="1"/>
    <col min="9" max="9" width="14.33203125" customWidth="1"/>
    <col min="10" max="10" width="20.5546875" customWidth="1"/>
    <col min="11" max="11" width="11.33203125" customWidth="1"/>
    <col min="15" max="15" width="11.5546875" customWidth="1"/>
    <col min="16" max="16" width="12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1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ht="15.6">
      <c r="A4" s="112"/>
      <c r="B4" s="704" t="s">
        <v>45</v>
      </c>
      <c r="C4" s="405"/>
      <c r="D4" s="551"/>
      <c r="E4" s="704"/>
      <c r="F4" s="703"/>
      <c r="G4" s="371" t="s">
        <v>26</v>
      </c>
      <c r="H4" s="372"/>
      <c r="I4" s="373"/>
      <c r="J4" s="477" t="s">
        <v>27</v>
      </c>
      <c r="K4" s="785" t="s">
        <v>28</v>
      </c>
      <c r="L4" s="786"/>
      <c r="M4" s="786"/>
      <c r="N4" s="787"/>
      <c r="O4" s="785" t="s">
        <v>29</v>
      </c>
      <c r="P4" s="788"/>
      <c r="Q4" s="788"/>
      <c r="R4" s="789"/>
    </row>
    <row r="5" spans="1:18" ht="28.5" customHeight="1" thickBot="1">
      <c r="A5" s="113" t="s">
        <v>0</v>
      </c>
      <c r="B5" s="136" t="s">
        <v>46</v>
      </c>
      <c r="C5" s="715" t="s">
        <v>47</v>
      </c>
      <c r="D5" s="167" t="s">
        <v>44</v>
      </c>
      <c r="E5" s="136" t="s">
        <v>30</v>
      </c>
      <c r="F5" s="130" t="s">
        <v>43</v>
      </c>
      <c r="G5" s="338" t="s">
        <v>31</v>
      </c>
      <c r="H5" s="96" t="s">
        <v>32</v>
      </c>
      <c r="I5" s="97" t="s">
        <v>33</v>
      </c>
      <c r="J5" s="478" t="s">
        <v>34</v>
      </c>
      <c r="K5" s="338" t="s">
        <v>35</v>
      </c>
      <c r="L5" s="96" t="s">
        <v>36</v>
      </c>
      <c r="M5" s="96" t="s">
        <v>37</v>
      </c>
      <c r="N5" s="249" t="s">
        <v>38</v>
      </c>
      <c r="O5" s="338" t="s">
        <v>39</v>
      </c>
      <c r="P5" s="96" t="s">
        <v>40</v>
      </c>
      <c r="Q5" s="96" t="s">
        <v>41</v>
      </c>
      <c r="R5" s="97" t="s">
        <v>42</v>
      </c>
    </row>
    <row r="6" spans="1:18" ht="34.5" customHeight="1">
      <c r="A6" s="114" t="s">
        <v>6</v>
      </c>
      <c r="B6" s="296">
        <v>225</v>
      </c>
      <c r="C6" s="291" t="s">
        <v>23</v>
      </c>
      <c r="D6" s="386" t="s">
        <v>146</v>
      </c>
      <c r="E6" s="296" t="s">
        <v>120</v>
      </c>
      <c r="F6" s="709"/>
      <c r="G6" s="365">
        <v>4.5999999999999996</v>
      </c>
      <c r="H6" s="44">
        <v>13.4</v>
      </c>
      <c r="I6" s="300">
        <v>26.9</v>
      </c>
      <c r="J6" s="714">
        <v>250</v>
      </c>
      <c r="K6" s="365">
        <v>6.3</v>
      </c>
      <c r="L6" s="44">
        <v>0</v>
      </c>
      <c r="M6" s="44">
        <v>0.02</v>
      </c>
      <c r="N6" s="59">
        <v>1.6</v>
      </c>
      <c r="O6" s="365">
        <v>14.4</v>
      </c>
      <c r="P6" s="44">
        <v>41.9</v>
      </c>
      <c r="Q6" s="44">
        <v>7.2</v>
      </c>
      <c r="R6" s="300">
        <v>0.5</v>
      </c>
    </row>
    <row r="7" spans="1:18" ht="34.5" customHeight="1">
      <c r="A7" s="114"/>
      <c r="B7" s="179">
        <v>59</v>
      </c>
      <c r="C7" s="196" t="s">
        <v>4</v>
      </c>
      <c r="D7" s="232" t="s">
        <v>12</v>
      </c>
      <c r="E7" s="179" t="s">
        <v>122</v>
      </c>
      <c r="F7" s="358"/>
      <c r="G7" s="270">
        <v>7.8</v>
      </c>
      <c r="H7" s="15">
        <v>11.89</v>
      </c>
      <c r="I7" s="55">
        <v>26.6</v>
      </c>
      <c r="J7" s="492">
        <v>244.6</v>
      </c>
      <c r="K7" s="270">
        <v>0.23</v>
      </c>
      <c r="L7" s="15">
        <v>0</v>
      </c>
      <c r="M7" s="15">
        <v>0.02</v>
      </c>
      <c r="N7" s="163">
        <v>0.9</v>
      </c>
      <c r="O7" s="270">
        <v>47.77</v>
      </c>
      <c r="P7" s="15">
        <v>176.5</v>
      </c>
      <c r="Q7" s="15">
        <v>57.95</v>
      </c>
      <c r="R7" s="55">
        <v>1.98</v>
      </c>
    </row>
    <row r="8" spans="1:18" ht="34.5" customHeight="1">
      <c r="A8" s="114"/>
      <c r="B8" s="179">
        <v>113</v>
      </c>
      <c r="C8" s="196" t="s">
        <v>5</v>
      </c>
      <c r="D8" s="232" t="s">
        <v>11</v>
      </c>
      <c r="E8" s="179">
        <v>200</v>
      </c>
      <c r="F8" s="358"/>
      <c r="G8" s="339">
        <v>0.2</v>
      </c>
      <c r="H8" s="17">
        <v>0</v>
      </c>
      <c r="I8" s="49">
        <v>11</v>
      </c>
      <c r="J8" s="362">
        <v>45.6</v>
      </c>
      <c r="K8" s="339">
        <v>0</v>
      </c>
      <c r="L8" s="17">
        <v>2.6</v>
      </c>
      <c r="M8" s="17">
        <v>0</v>
      </c>
      <c r="N8" s="22">
        <v>0</v>
      </c>
      <c r="O8" s="339">
        <v>15.64</v>
      </c>
      <c r="P8" s="17">
        <v>8.8000000000000007</v>
      </c>
      <c r="Q8" s="17">
        <v>4.72</v>
      </c>
      <c r="R8" s="49">
        <v>0.8</v>
      </c>
    </row>
    <row r="9" spans="1:18" ht="34.5" customHeight="1">
      <c r="A9" s="114"/>
      <c r="B9" s="285">
        <v>119</v>
      </c>
      <c r="C9" s="277" t="s">
        <v>15</v>
      </c>
      <c r="D9" s="279" t="s">
        <v>48</v>
      </c>
      <c r="E9" s="180">
        <v>30</v>
      </c>
      <c r="F9" s="707"/>
      <c r="G9" s="390">
        <v>2.13</v>
      </c>
      <c r="H9" s="24">
        <v>0.21</v>
      </c>
      <c r="I9" s="57">
        <v>13.26</v>
      </c>
      <c r="J9" s="665">
        <v>72</v>
      </c>
      <c r="K9" s="390">
        <v>0.03</v>
      </c>
      <c r="L9" s="24">
        <v>0</v>
      </c>
      <c r="M9" s="24">
        <v>0</v>
      </c>
      <c r="N9" s="25">
        <v>0.05</v>
      </c>
      <c r="O9" s="390">
        <v>11.1</v>
      </c>
      <c r="P9" s="24">
        <v>65.400000000000006</v>
      </c>
      <c r="Q9" s="24">
        <v>19.5</v>
      </c>
      <c r="R9" s="57">
        <v>0.84</v>
      </c>
    </row>
    <row r="10" spans="1:18" ht="34.5" customHeight="1">
      <c r="A10" s="114"/>
      <c r="B10" s="180">
        <v>120</v>
      </c>
      <c r="C10" s="277" t="s">
        <v>16</v>
      </c>
      <c r="D10" s="279" t="s">
        <v>14</v>
      </c>
      <c r="E10" s="180">
        <v>20</v>
      </c>
      <c r="F10" s="707"/>
      <c r="G10" s="390">
        <v>1.1399999999999999</v>
      </c>
      <c r="H10" s="24">
        <v>0.22</v>
      </c>
      <c r="I10" s="57">
        <v>7.44</v>
      </c>
      <c r="J10" s="665">
        <v>36.26</v>
      </c>
      <c r="K10" s="390">
        <v>0.02</v>
      </c>
      <c r="L10" s="24">
        <v>0.08</v>
      </c>
      <c r="M10" s="24">
        <v>0</v>
      </c>
      <c r="N10" s="25">
        <v>0.06</v>
      </c>
      <c r="O10" s="390">
        <v>6.8</v>
      </c>
      <c r="P10" s="24">
        <v>24</v>
      </c>
      <c r="Q10" s="24">
        <v>8.1999999999999993</v>
      </c>
      <c r="R10" s="57">
        <v>0.46</v>
      </c>
    </row>
    <row r="11" spans="1:18" ht="34.5" customHeight="1">
      <c r="A11" s="114"/>
      <c r="B11" s="180"/>
      <c r="C11" s="277"/>
      <c r="D11" s="445" t="s">
        <v>24</v>
      </c>
      <c r="E11" s="382">
        <f>E8+E9+E10+205+90</f>
        <v>545</v>
      </c>
      <c r="F11" s="707"/>
      <c r="G11" s="273">
        <f t="shared" ref="G11:R11" si="0">G6+G7+G8+G9+G10</f>
        <v>15.869999999999997</v>
      </c>
      <c r="H11" s="37">
        <f t="shared" si="0"/>
        <v>25.72</v>
      </c>
      <c r="I11" s="84">
        <f t="shared" si="0"/>
        <v>85.2</v>
      </c>
      <c r="J11" s="710">
        <f t="shared" si="0"/>
        <v>648.46</v>
      </c>
      <c r="K11" s="273">
        <f t="shared" si="0"/>
        <v>6.58</v>
      </c>
      <c r="L11" s="37">
        <f t="shared" si="0"/>
        <v>2.68</v>
      </c>
      <c r="M11" s="37">
        <f t="shared" si="0"/>
        <v>0.04</v>
      </c>
      <c r="N11" s="380">
        <f t="shared" si="0"/>
        <v>2.61</v>
      </c>
      <c r="O11" s="273">
        <f t="shared" si="0"/>
        <v>95.71</v>
      </c>
      <c r="P11" s="37">
        <f t="shared" si="0"/>
        <v>316.60000000000002</v>
      </c>
      <c r="Q11" s="37">
        <f t="shared" si="0"/>
        <v>97.570000000000007</v>
      </c>
      <c r="R11" s="37">
        <f t="shared" si="0"/>
        <v>4.58</v>
      </c>
    </row>
    <row r="12" spans="1:18" ht="34.5" customHeight="1" thickBot="1">
      <c r="A12" s="114"/>
      <c r="B12" s="180"/>
      <c r="C12" s="277"/>
      <c r="D12" s="445" t="s">
        <v>25</v>
      </c>
      <c r="E12" s="180"/>
      <c r="F12" s="707"/>
      <c r="G12" s="276"/>
      <c r="H12" s="62"/>
      <c r="I12" s="146"/>
      <c r="J12" s="708">
        <f>J11/23.5</f>
        <v>27.594042553191493</v>
      </c>
      <c r="K12" s="276"/>
      <c r="L12" s="711"/>
      <c r="M12" s="711"/>
      <c r="N12" s="646"/>
      <c r="O12" s="713"/>
      <c r="P12" s="711"/>
      <c r="Q12" s="711"/>
      <c r="R12" s="712"/>
    </row>
    <row r="13" spans="1:18" ht="34.5" customHeight="1">
      <c r="A13" s="116" t="s">
        <v>7</v>
      </c>
      <c r="B13" s="184">
        <v>24</v>
      </c>
      <c r="C13" s="387" t="s">
        <v>8</v>
      </c>
      <c r="D13" s="351" t="s">
        <v>195</v>
      </c>
      <c r="E13" s="184">
        <v>150</v>
      </c>
      <c r="F13" s="351"/>
      <c r="G13" s="365">
        <v>0.6</v>
      </c>
      <c r="H13" s="44">
        <v>0</v>
      </c>
      <c r="I13" s="300">
        <v>16.95</v>
      </c>
      <c r="J13" s="479">
        <v>69</v>
      </c>
      <c r="K13" s="365">
        <v>0.01</v>
      </c>
      <c r="L13" s="44">
        <v>19.5</v>
      </c>
      <c r="M13" s="44">
        <v>0.04</v>
      </c>
      <c r="N13" s="300">
        <v>0</v>
      </c>
      <c r="O13" s="365">
        <v>24</v>
      </c>
      <c r="P13" s="44">
        <v>16.5</v>
      </c>
      <c r="Q13" s="44">
        <v>13.5</v>
      </c>
      <c r="R13" s="300">
        <v>3.3</v>
      </c>
    </row>
    <row r="14" spans="1:18" ht="34.5" customHeight="1">
      <c r="A14" s="114"/>
      <c r="B14" s="179">
        <v>30</v>
      </c>
      <c r="C14" s="196" t="s">
        <v>9</v>
      </c>
      <c r="D14" s="232" t="s">
        <v>17</v>
      </c>
      <c r="E14" s="179">
        <v>200</v>
      </c>
      <c r="F14" s="232"/>
      <c r="G14" s="339">
        <v>6</v>
      </c>
      <c r="H14" s="17">
        <v>6.28</v>
      </c>
      <c r="I14" s="49">
        <v>7.12</v>
      </c>
      <c r="J14" s="362">
        <v>109.74</v>
      </c>
      <c r="K14" s="339">
        <v>0.06</v>
      </c>
      <c r="L14" s="17">
        <v>9.92</v>
      </c>
      <c r="M14" s="17">
        <v>2.2000000000000002</v>
      </c>
      <c r="N14" s="49">
        <v>1.2</v>
      </c>
      <c r="O14" s="339">
        <v>37.1</v>
      </c>
      <c r="P14" s="17">
        <v>79.599999999999994</v>
      </c>
      <c r="Q14" s="17">
        <v>21.2</v>
      </c>
      <c r="R14" s="49">
        <v>1.2</v>
      </c>
    </row>
    <row r="15" spans="1:18" ht="34.5" customHeight="1">
      <c r="A15" s="117"/>
      <c r="B15" s="179">
        <v>79</v>
      </c>
      <c r="C15" s="196" t="s">
        <v>10</v>
      </c>
      <c r="D15" s="232" t="s">
        <v>18</v>
      </c>
      <c r="E15" s="179">
        <v>250</v>
      </c>
      <c r="F15" s="232"/>
      <c r="G15" s="339">
        <v>26.5</v>
      </c>
      <c r="H15" s="17">
        <v>15.5</v>
      </c>
      <c r="I15" s="49">
        <v>39.75</v>
      </c>
      <c r="J15" s="362">
        <v>404.25</v>
      </c>
      <c r="K15" s="339">
        <v>0.12</v>
      </c>
      <c r="L15" s="17">
        <v>3.1</v>
      </c>
      <c r="M15" s="17">
        <v>7.0000000000000007E-2</v>
      </c>
      <c r="N15" s="49">
        <v>0.87</v>
      </c>
      <c r="O15" s="339">
        <v>40.65</v>
      </c>
      <c r="P15" s="17">
        <v>269.10000000000002</v>
      </c>
      <c r="Q15" s="17">
        <v>61.97</v>
      </c>
      <c r="R15" s="49">
        <v>2.7</v>
      </c>
    </row>
    <row r="16" spans="1:18" ht="34.5" customHeight="1">
      <c r="A16" s="117"/>
      <c r="B16" s="179">
        <v>98</v>
      </c>
      <c r="C16" s="196" t="s">
        <v>20</v>
      </c>
      <c r="D16" s="232" t="s">
        <v>19</v>
      </c>
      <c r="E16" s="179">
        <v>200</v>
      </c>
      <c r="F16" s="232"/>
      <c r="G16" s="339">
        <v>0.4</v>
      </c>
      <c r="H16" s="17">
        <v>0</v>
      </c>
      <c r="I16" s="49">
        <v>27</v>
      </c>
      <c r="J16" s="362">
        <v>110</v>
      </c>
      <c r="K16" s="339">
        <v>0</v>
      </c>
      <c r="L16" s="17">
        <v>1.4</v>
      </c>
      <c r="M16" s="17">
        <v>1.4</v>
      </c>
      <c r="N16" s="49">
        <v>0.04</v>
      </c>
      <c r="O16" s="339">
        <v>12.8</v>
      </c>
      <c r="P16" s="17">
        <v>2.2000000000000002</v>
      </c>
      <c r="Q16" s="17">
        <v>1.8</v>
      </c>
      <c r="R16" s="49">
        <v>0.5</v>
      </c>
    </row>
    <row r="17" spans="1:18" ht="34.5" customHeight="1">
      <c r="A17" s="117"/>
      <c r="B17" s="182">
        <v>119</v>
      </c>
      <c r="C17" s="196" t="s">
        <v>15</v>
      </c>
      <c r="D17" s="232" t="s">
        <v>67</v>
      </c>
      <c r="E17" s="179">
        <v>30</v>
      </c>
      <c r="F17" s="232"/>
      <c r="G17" s="339">
        <v>2.13</v>
      </c>
      <c r="H17" s="17">
        <v>0.21</v>
      </c>
      <c r="I17" s="49">
        <v>13.26</v>
      </c>
      <c r="J17" s="362">
        <v>72</v>
      </c>
      <c r="K17" s="339">
        <v>0.03</v>
      </c>
      <c r="L17" s="17">
        <v>0</v>
      </c>
      <c r="M17" s="17">
        <v>0</v>
      </c>
      <c r="N17" s="49">
        <v>0.05</v>
      </c>
      <c r="O17" s="339">
        <v>11.1</v>
      </c>
      <c r="P17" s="17">
        <v>65.400000000000006</v>
      </c>
      <c r="Q17" s="17">
        <v>19.5</v>
      </c>
      <c r="R17" s="49">
        <v>0.84</v>
      </c>
    </row>
    <row r="18" spans="1:18" ht="34.5" customHeight="1">
      <c r="A18" s="117"/>
      <c r="B18" s="179">
        <v>120</v>
      </c>
      <c r="C18" s="196" t="s">
        <v>16</v>
      </c>
      <c r="D18" s="232" t="s">
        <v>22</v>
      </c>
      <c r="E18" s="179">
        <v>20</v>
      </c>
      <c r="F18" s="232"/>
      <c r="G18" s="339">
        <v>1.1399999999999999</v>
      </c>
      <c r="H18" s="17">
        <v>0.22</v>
      </c>
      <c r="I18" s="49">
        <v>7.44</v>
      </c>
      <c r="J18" s="362">
        <v>36.26</v>
      </c>
      <c r="K18" s="339">
        <v>0.02</v>
      </c>
      <c r="L18" s="17">
        <v>0.08</v>
      </c>
      <c r="M18" s="17">
        <v>0</v>
      </c>
      <c r="N18" s="49">
        <v>0.06</v>
      </c>
      <c r="O18" s="339">
        <v>6.8</v>
      </c>
      <c r="P18" s="17">
        <v>24</v>
      </c>
      <c r="Q18" s="17">
        <v>8.1999999999999993</v>
      </c>
      <c r="R18" s="49">
        <v>0.46</v>
      </c>
    </row>
    <row r="19" spans="1:18" ht="34.5" customHeight="1">
      <c r="A19" s="117"/>
      <c r="B19" s="313"/>
      <c r="C19" s="315"/>
      <c r="D19" s="445" t="s">
        <v>24</v>
      </c>
      <c r="E19" s="475">
        <f>SUM(E13:E18)</f>
        <v>850</v>
      </c>
      <c r="F19" s="359"/>
      <c r="G19" s="270">
        <f>SUM(G13:G18)</f>
        <v>36.770000000000003</v>
      </c>
      <c r="H19" s="15">
        <f>SUM(H13:H18)</f>
        <v>22.21</v>
      </c>
      <c r="I19" s="55">
        <f>SUM(I13:I18)</f>
        <v>111.52</v>
      </c>
      <c r="J19" s="483">
        <f>SUM(J13:J18)</f>
        <v>801.25</v>
      </c>
      <c r="K19" s="271"/>
      <c r="L19" s="19"/>
      <c r="M19" s="19"/>
      <c r="N19" s="50"/>
      <c r="O19" s="271"/>
      <c r="P19" s="19"/>
      <c r="Q19" s="19"/>
      <c r="R19" s="50"/>
    </row>
    <row r="20" spans="1:18" ht="34.5" customHeight="1" thickBot="1">
      <c r="A20" s="565"/>
      <c r="B20" s="488"/>
      <c r="C20" s="435"/>
      <c r="D20" s="446" t="s">
        <v>25</v>
      </c>
      <c r="E20" s="435"/>
      <c r="F20" s="467"/>
      <c r="G20" s="563"/>
      <c r="H20" s="48"/>
      <c r="I20" s="564"/>
      <c r="J20" s="484">
        <f>J19/23.5</f>
        <v>34.095744680851062</v>
      </c>
      <c r="K20" s="439"/>
      <c r="L20" s="51"/>
      <c r="M20" s="51"/>
      <c r="N20" s="52"/>
      <c r="O20" s="439"/>
      <c r="P20" s="51"/>
      <c r="Q20" s="51"/>
      <c r="R20" s="52"/>
    </row>
    <row r="21" spans="1:18">
      <c r="A21" s="2"/>
      <c r="B21" s="4"/>
      <c r="C21" s="2"/>
      <c r="D21" s="2"/>
      <c r="E21" s="2"/>
      <c r="F21" s="9"/>
      <c r="G21" s="10"/>
      <c r="H21" s="9"/>
      <c r="I21" s="2"/>
      <c r="J21" s="12"/>
      <c r="K21" s="2"/>
      <c r="L21" s="2"/>
      <c r="M21" s="2"/>
    </row>
  </sheetData>
  <mergeCells count="2">
    <mergeCell ref="K4:N4"/>
    <mergeCell ref="O4:R4"/>
  </mergeCells>
  <pageMargins left="0.25" right="0.25" top="0.75" bottom="0.75" header="0.3" footer="0.3"/>
  <pageSetup paperSize="9" scale="53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6.88671875" style="5" customWidth="1"/>
    <col min="3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200</v>
      </c>
      <c r="B2" s="7"/>
      <c r="C2" s="7"/>
      <c r="D2" s="6" t="s">
        <v>199</v>
      </c>
      <c r="E2" s="6"/>
      <c r="F2" s="8" t="s">
        <v>2</v>
      </c>
      <c r="G2" s="149">
        <v>10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12"/>
      <c r="B4" s="159"/>
      <c r="C4" s="86" t="s">
        <v>45</v>
      </c>
      <c r="D4" s="87"/>
      <c r="E4" s="88"/>
      <c r="F4" s="89"/>
      <c r="G4" s="86"/>
      <c r="H4" s="90" t="s">
        <v>26</v>
      </c>
      <c r="I4" s="90"/>
      <c r="J4" s="90"/>
      <c r="K4" s="255" t="s">
        <v>27</v>
      </c>
    </row>
    <row r="5" spans="1:13" s="20" customFormat="1" ht="28.5" customHeight="1" thickBot="1">
      <c r="A5" s="113" t="s">
        <v>0</v>
      </c>
      <c r="B5" s="160"/>
      <c r="C5" s="92" t="s">
        <v>46</v>
      </c>
      <c r="D5" s="93" t="s">
        <v>47</v>
      </c>
      <c r="E5" s="94" t="s">
        <v>44</v>
      </c>
      <c r="F5" s="94" t="s">
        <v>30</v>
      </c>
      <c r="G5" s="92" t="s">
        <v>43</v>
      </c>
      <c r="H5" s="95" t="s">
        <v>31</v>
      </c>
      <c r="I5" s="96" t="s">
        <v>32</v>
      </c>
      <c r="J5" s="249" t="s">
        <v>33</v>
      </c>
      <c r="K5" s="256" t="s">
        <v>34</v>
      </c>
    </row>
    <row r="6" spans="1:13" s="20" customFormat="1" ht="26.4" customHeight="1">
      <c r="A6" s="114" t="s">
        <v>6</v>
      </c>
      <c r="B6" s="152"/>
      <c r="C6" s="169">
        <v>24</v>
      </c>
      <c r="D6" s="387" t="s">
        <v>8</v>
      </c>
      <c r="E6" s="351" t="s">
        <v>195</v>
      </c>
      <c r="F6" s="184">
        <v>150</v>
      </c>
      <c r="G6" s="351"/>
      <c r="H6" s="379">
        <v>0.6</v>
      </c>
      <c r="I6" s="46">
        <v>0</v>
      </c>
      <c r="J6" s="53">
        <v>16.95</v>
      </c>
      <c r="K6" s="508">
        <v>69</v>
      </c>
    </row>
    <row r="7" spans="1:13" s="40" customFormat="1" ht="26.4" customHeight="1">
      <c r="A7" s="115"/>
      <c r="B7" s="153"/>
      <c r="C7" s="132">
        <v>67</v>
      </c>
      <c r="D7" s="277" t="s">
        <v>77</v>
      </c>
      <c r="E7" s="279" t="s">
        <v>111</v>
      </c>
      <c r="F7" s="180">
        <v>150</v>
      </c>
      <c r="G7" s="279"/>
      <c r="H7" s="390">
        <v>18.75</v>
      </c>
      <c r="I7" s="24">
        <v>19.5</v>
      </c>
      <c r="J7" s="25">
        <v>2.7</v>
      </c>
      <c r="K7" s="260">
        <v>261.45</v>
      </c>
    </row>
    <row r="8" spans="1:13" s="40" customFormat="1" ht="40.5" customHeight="1">
      <c r="A8" s="115"/>
      <c r="B8" s="153"/>
      <c r="C8" s="169">
        <v>115</v>
      </c>
      <c r="D8" s="196" t="s">
        <v>53</v>
      </c>
      <c r="E8" s="239" t="s">
        <v>52</v>
      </c>
      <c r="F8" s="384">
        <v>200</v>
      </c>
      <c r="G8" s="169"/>
      <c r="H8" s="390">
        <v>6.6</v>
      </c>
      <c r="I8" s="24">
        <v>5.0999999999999996</v>
      </c>
      <c r="J8" s="25">
        <v>18.600000000000001</v>
      </c>
      <c r="K8" s="260">
        <v>148.4</v>
      </c>
    </row>
    <row r="9" spans="1:13" s="40" customFormat="1" ht="26.25" customHeight="1">
      <c r="A9" s="115"/>
      <c r="B9" s="153"/>
      <c r="C9" s="131">
        <v>121</v>
      </c>
      <c r="D9" s="344" t="s">
        <v>59</v>
      </c>
      <c r="E9" s="345" t="s">
        <v>59</v>
      </c>
      <c r="F9" s="242">
        <v>30</v>
      </c>
      <c r="G9" s="169"/>
      <c r="H9" s="339">
        <v>2.16</v>
      </c>
      <c r="I9" s="17">
        <v>0.81</v>
      </c>
      <c r="J9" s="22">
        <v>14.73</v>
      </c>
      <c r="K9" s="257">
        <v>75.66</v>
      </c>
      <c r="L9" s="41"/>
      <c r="M9" s="42"/>
    </row>
    <row r="10" spans="1:13" s="40" customFormat="1" ht="23.25" customHeight="1">
      <c r="A10" s="115"/>
      <c r="B10" s="153"/>
      <c r="C10" s="169">
        <v>120</v>
      </c>
      <c r="D10" s="196" t="s">
        <v>16</v>
      </c>
      <c r="E10" s="232" t="s">
        <v>22</v>
      </c>
      <c r="F10" s="179">
        <v>20</v>
      </c>
      <c r="G10" s="232"/>
      <c r="H10" s="650">
        <v>1.1399999999999999</v>
      </c>
      <c r="I10" s="18">
        <v>0.22</v>
      </c>
      <c r="J10" s="737">
        <v>7.44</v>
      </c>
      <c r="K10" s="258">
        <v>36.26</v>
      </c>
    </row>
    <row r="11" spans="1:13" s="40" customFormat="1" ht="23.25" customHeight="1">
      <c r="A11" s="115"/>
      <c r="B11" s="153"/>
      <c r="C11" s="132"/>
      <c r="D11" s="277"/>
      <c r="E11" s="444" t="s">
        <v>24</v>
      </c>
      <c r="F11" s="382">
        <f>SUM(F6:F10)</f>
        <v>550</v>
      </c>
      <c r="G11" s="132"/>
      <c r="H11" s="273">
        <f t="shared" ref="H11:K11" si="0">SUM(H6:H10)</f>
        <v>29.250000000000004</v>
      </c>
      <c r="I11" s="37">
        <f t="shared" si="0"/>
        <v>25.63</v>
      </c>
      <c r="J11" s="380">
        <f t="shared" si="0"/>
        <v>60.42</v>
      </c>
      <c r="K11" s="616">
        <f t="shared" si="0"/>
        <v>590.77</v>
      </c>
    </row>
    <row r="12" spans="1:13" s="40" customFormat="1" ht="23.25" customHeight="1" thickBot="1">
      <c r="A12" s="115"/>
      <c r="B12" s="598"/>
      <c r="C12" s="366"/>
      <c r="D12" s="177"/>
      <c r="E12" s="649" t="s">
        <v>25</v>
      </c>
      <c r="F12" s="185"/>
      <c r="G12" s="366"/>
      <c r="H12" s="275"/>
      <c r="I12" s="125"/>
      <c r="J12" s="253"/>
      <c r="K12" s="263">
        <f>K11/23.5</f>
        <v>25.139148936170212</v>
      </c>
    </row>
    <row r="13" spans="1:13" s="20" customFormat="1" ht="33.75" customHeight="1">
      <c r="A13" s="116" t="s">
        <v>7</v>
      </c>
      <c r="B13" s="152"/>
      <c r="C13" s="184">
        <v>137</v>
      </c>
      <c r="D13" s="351" t="s">
        <v>8</v>
      </c>
      <c r="E13" s="538" t="s">
        <v>103</v>
      </c>
      <c r="F13" s="543">
        <v>150</v>
      </c>
      <c r="G13" s="387"/>
      <c r="H13" s="379">
        <v>1.35</v>
      </c>
      <c r="I13" s="46">
        <v>0</v>
      </c>
      <c r="J13" s="53">
        <v>12.9</v>
      </c>
      <c r="K13" s="303">
        <v>57</v>
      </c>
    </row>
    <row r="14" spans="1:13" s="40" customFormat="1" ht="33.75" customHeight="1">
      <c r="A14" s="115"/>
      <c r="B14" s="647"/>
      <c r="C14" s="132">
        <v>34</v>
      </c>
      <c r="D14" s="174" t="s">
        <v>9</v>
      </c>
      <c r="E14" s="238" t="s">
        <v>104</v>
      </c>
      <c r="F14" s="314">
        <v>200</v>
      </c>
      <c r="G14" s="132"/>
      <c r="H14" s="349">
        <v>9</v>
      </c>
      <c r="I14" s="110">
        <v>5.6</v>
      </c>
      <c r="J14" s="111">
        <v>13.8</v>
      </c>
      <c r="K14" s="285">
        <v>141</v>
      </c>
    </row>
    <row r="15" spans="1:13" s="40" customFormat="1" ht="33.75" customHeight="1">
      <c r="A15" s="122"/>
      <c r="B15" s="153"/>
      <c r="C15" s="132">
        <v>86</v>
      </c>
      <c r="D15" s="277" t="s">
        <v>10</v>
      </c>
      <c r="E15" s="443" t="s">
        <v>109</v>
      </c>
      <c r="F15" s="248">
        <v>240</v>
      </c>
      <c r="G15" s="132"/>
      <c r="H15" s="339">
        <v>20.88</v>
      </c>
      <c r="I15" s="17">
        <v>8.8800000000000008</v>
      </c>
      <c r="J15" s="22">
        <v>24.48</v>
      </c>
      <c r="K15" s="257">
        <v>428.64</v>
      </c>
    </row>
    <row r="16" spans="1:13" s="20" customFormat="1" ht="43.5" customHeight="1">
      <c r="A16" s="117"/>
      <c r="B16" s="155"/>
      <c r="C16" s="131">
        <v>102</v>
      </c>
      <c r="D16" s="354" t="s">
        <v>20</v>
      </c>
      <c r="E16" s="336" t="s">
        <v>110</v>
      </c>
      <c r="F16" s="245">
        <v>200</v>
      </c>
      <c r="G16" s="131"/>
      <c r="H16" s="339">
        <v>1</v>
      </c>
      <c r="I16" s="17">
        <v>0</v>
      </c>
      <c r="J16" s="22">
        <v>23.6</v>
      </c>
      <c r="K16" s="257">
        <v>98.4</v>
      </c>
    </row>
    <row r="17" spans="1:11" s="20" customFormat="1" ht="33.75" customHeight="1">
      <c r="A17" s="117"/>
      <c r="B17" s="155"/>
      <c r="C17" s="133">
        <v>119</v>
      </c>
      <c r="D17" s="196" t="s">
        <v>15</v>
      </c>
      <c r="E17" s="239" t="s">
        <v>67</v>
      </c>
      <c r="F17" s="180">
        <v>30</v>
      </c>
      <c r="G17" s="180"/>
      <c r="H17" s="23">
        <v>2.13</v>
      </c>
      <c r="I17" s="24">
        <v>0.21</v>
      </c>
      <c r="J17" s="25">
        <v>13.26</v>
      </c>
      <c r="K17" s="388">
        <v>72</v>
      </c>
    </row>
    <row r="18" spans="1:11" s="20" customFormat="1" ht="33.75" customHeight="1">
      <c r="A18" s="117"/>
      <c r="B18" s="155"/>
      <c r="C18" s="169">
        <v>120</v>
      </c>
      <c r="D18" s="196" t="s">
        <v>16</v>
      </c>
      <c r="E18" s="239" t="s">
        <v>55</v>
      </c>
      <c r="F18" s="180">
        <v>20</v>
      </c>
      <c r="G18" s="180"/>
      <c r="H18" s="23">
        <v>1.1399999999999999</v>
      </c>
      <c r="I18" s="24">
        <v>0.22</v>
      </c>
      <c r="J18" s="25">
        <v>7.44</v>
      </c>
      <c r="K18" s="388">
        <v>36.26</v>
      </c>
    </row>
    <row r="19" spans="1:11" s="40" customFormat="1" ht="33.75" customHeight="1">
      <c r="A19" s="122"/>
      <c r="B19" s="647"/>
      <c r="C19" s="132"/>
      <c r="D19" s="277"/>
      <c r="E19" s="444" t="s">
        <v>24</v>
      </c>
      <c r="F19" s="382">
        <f>SUM(F13:F18)</f>
        <v>840</v>
      </c>
      <c r="G19" s="132"/>
      <c r="H19" s="390">
        <f>H13+H14+H15+H16+H17+H18</f>
        <v>35.5</v>
      </c>
      <c r="I19" s="24">
        <f t="shared" ref="I19:J19" si="1">I13+I14+I15+I16+I17+I18</f>
        <v>14.910000000000002</v>
      </c>
      <c r="J19" s="25">
        <f t="shared" si="1"/>
        <v>95.48</v>
      </c>
      <c r="K19" s="305">
        <f>K13+K14+K15+K16+K17+K18</f>
        <v>833.3</v>
      </c>
    </row>
    <row r="20" spans="1:11" s="40" customFormat="1" ht="33.75" customHeight="1" thickBot="1">
      <c r="A20" s="145"/>
      <c r="B20" s="648"/>
      <c r="C20" s="368"/>
      <c r="D20" s="178"/>
      <c r="E20" s="446" t="s">
        <v>25</v>
      </c>
      <c r="F20" s="183"/>
      <c r="G20" s="280"/>
      <c r="H20" s="276"/>
      <c r="I20" s="62"/>
      <c r="J20" s="168"/>
      <c r="K20" s="578">
        <f>K19/23.5</f>
        <v>35.459574468085101</v>
      </c>
    </row>
    <row r="21" spans="1:11">
      <c r="A21" s="2"/>
      <c r="B21" s="4"/>
      <c r="C21" s="4"/>
      <c r="D21" s="2"/>
      <c r="E21" s="2"/>
      <c r="F21" s="2"/>
      <c r="G21" s="9"/>
      <c r="H21" s="10"/>
      <c r="I21" s="9"/>
      <c r="J21" s="2"/>
      <c r="K21" s="12"/>
    </row>
    <row r="22" spans="1:11" ht="18">
      <c r="D22" s="11"/>
      <c r="E22" s="29"/>
      <c r="F22" s="30"/>
      <c r="G22" s="11"/>
      <c r="H22" s="11"/>
      <c r="I22" s="11"/>
      <c r="J22" s="11"/>
    </row>
    <row r="23" spans="1:11" ht="18">
      <c r="D23" s="11"/>
      <c r="E23" s="29"/>
      <c r="F23" s="30"/>
      <c r="G23" s="11"/>
      <c r="H23" s="11"/>
      <c r="I23" s="11"/>
      <c r="J23" s="11"/>
    </row>
    <row r="24" spans="1:11" ht="18">
      <c r="D24" s="11"/>
      <c r="E24" s="29"/>
      <c r="F24" s="30"/>
      <c r="G24" s="11"/>
      <c r="H24" s="11"/>
      <c r="I24" s="11"/>
      <c r="J24" s="11"/>
    </row>
    <row r="25" spans="1:11">
      <c r="D25" s="11"/>
      <c r="E25" s="11"/>
      <c r="F25" s="11"/>
      <c r="G25" s="11"/>
      <c r="H25" s="11"/>
      <c r="I25" s="11"/>
      <c r="J25" s="11"/>
    </row>
    <row r="26" spans="1:11">
      <c r="D26" s="11"/>
      <c r="E26" s="11"/>
      <c r="F26" s="11"/>
      <c r="G26" s="11"/>
      <c r="H26" s="11"/>
      <c r="I26" s="11"/>
      <c r="J26" s="11"/>
    </row>
    <row r="27" spans="1:11">
      <c r="D27" s="11"/>
      <c r="E27" s="11"/>
      <c r="F27" s="11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0"/>
  </sheetPr>
  <dimension ref="A2:M31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201</v>
      </c>
      <c r="B2" s="7"/>
      <c r="C2" s="7"/>
      <c r="D2" s="6" t="s">
        <v>199</v>
      </c>
      <c r="E2" s="6"/>
      <c r="F2" s="8" t="s">
        <v>2</v>
      </c>
      <c r="G2" s="149">
        <v>11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704"/>
      <c r="C4" s="704" t="s">
        <v>45</v>
      </c>
      <c r="D4" s="738"/>
      <c r="E4" s="208"/>
      <c r="F4" s="704"/>
      <c r="G4" s="703"/>
      <c r="H4" s="363" t="s">
        <v>26</v>
      </c>
      <c r="I4" s="90"/>
      <c r="J4" s="364"/>
      <c r="K4" s="477" t="s">
        <v>27</v>
      </c>
    </row>
    <row r="5" spans="1:13" s="20" customFormat="1" ht="28.5" customHeight="1" thickBot="1">
      <c r="A5" s="188" t="s">
        <v>0</v>
      </c>
      <c r="B5" s="136"/>
      <c r="C5" s="136" t="s">
        <v>46</v>
      </c>
      <c r="D5" s="739" t="s">
        <v>47</v>
      </c>
      <c r="E5" s="136" t="s">
        <v>44</v>
      </c>
      <c r="F5" s="136" t="s">
        <v>30</v>
      </c>
      <c r="G5" s="130" t="s">
        <v>43</v>
      </c>
      <c r="H5" s="338" t="s">
        <v>31</v>
      </c>
      <c r="I5" s="96" t="s">
        <v>32</v>
      </c>
      <c r="J5" s="97" t="s">
        <v>33</v>
      </c>
      <c r="K5" s="478" t="s">
        <v>34</v>
      </c>
    </row>
    <row r="6" spans="1:13" s="20" customFormat="1" ht="26.4" customHeight="1">
      <c r="A6" s="137" t="s">
        <v>6</v>
      </c>
      <c r="B6" s="184"/>
      <c r="C6" s="179">
        <v>166</v>
      </c>
      <c r="D6" s="740" t="s">
        <v>113</v>
      </c>
      <c r="E6" s="745" t="s">
        <v>119</v>
      </c>
      <c r="F6" s="296" t="s">
        <v>186</v>
      </c>
      <c r="G6" s="559"/>
      <c r="H6" s="390">
        <v>4.45</v>
      </c>
      <c r="I6" s="24">
        <v>5.15</v>
      </c>
      <c r="J6" s="57">
        <v>23.25</v>
      </c>
      <c r="K6" s="389">
        <v>156.94999999999999</v>
      </c>
    </row>
    <row r="7" spans="1:13" s="40" customFormat="1" ht="26.4" customHeight="1">
      <c r="A7" s="189"/>
      <c r="B7" s="153"/>
      <c r="C7" s="180">
        <v>206</v>
      </c>
      <c r="D7" s="741" t="s">
        <v>123</v>
      </c>
      <c r="E7" s="174" t="s">
        <v>121</v>
      </c>
      <c r="F7" s="180" t="s">
        <v>122</v>
      </c>
      <c r="G7" s="279"/>
      <c r="H7" s="594">
        <v>6.7</v>
      </c>
      <c r="I7" s="123">
        <v>7.4</v>
      </c>
      <c r="J7" s="128">
        <v>24.8</v>
      </c>
      <c r="K7" s="735">
        <v>193.9</v>
      </c>
    </row>
    <row r="8" spans="1:13" s="40" customFormat="1" ht="31.2">
      <c r="A8" s="189"/>
      <c r="B8" s="153"/>
      <c r="C8" s="181">
        <v>104</v>
      </c>
      <c r="D8" s="749" t="s">
        <v>20</v>
      </c>
      <c r="E8" s="463" t="s">
        <v>107</v>
      </c>
      <c r="F8" s="245">
        <v>200</v>
      </c>
      <c r="G8" s="131"/>
      <c r="H8" s="339">
        <v>0</v>
      </c>
      <c r="I8" s="17">
        <v>0</v>
      </c>
      <c r="J8" s="49">
        <v>19.2</v>
      </c>
      <c r="K8" s="361">
        <v>76.8</v>
      </c>
      <c r="L8" s="164"/>
    </row>
    <row r="9" spans="1:13" s="40" customFormat="1" ht="26.4" customHeight="1">
      <c r="A9" s="189"/>
      <c r="B9" s="200"/>
      <c r="C9" s="285">
        <v>119</v>
      </c>
      <c r="D9" s="741" t="s">
        <v>67</v>
      </c>
      <c r="E9" s="174" t="s">
        <v>48</v>
      </c>
      <c r="F9" s="180">
        <v>30</v>
      </c>
      <c r="G9" s="707"/>
      <c r="H9" s="390">
        <v>2.13</v>
      </c>
      <c r="I9" s="24">
        <v>0.21</v>
      </c>
      <c r="J9" s="57">
        <v>13.26</v>
      </c>
      <c r="K9" s="665">
        <v>72</v>
      </c>
    </row>
    <row r="10" spans="1:13" s="40" customFormat="1" ht="26.4" customHeight="1">
      <c r="A10" s="189"/>
      <c r="B10" s="200"/>
      <c r="C10" s="180">
        <v>120</v>
      </c>
      <c r="D10" s="741" t="s">
        <v>55</v>
      </c>
      <c r="E10" s="174" t="s">
        <v>14</v>
      </c>
      <c r="F10" s="180">
        <v>20</v>
      </c>
      <c r="G10" s="707"/>
      <c r="H10" s="390">
        <v>1.1399999999999999</v>
      </c>
      <c r="I10" s="24">
        <v>0.22</v>
      </c>
      <c r="J10" s="57">
        <v>7.44</v>
      </c>
      <c r="K10" s="665">
        <v>36.26</v>
      </c>
    </row>
    <row r="11" spans="1:13" s="40" customFormat="1" ht="26.4" customHeight="1">
      <c r="A11" s="189"/>
      <c r="B11" s="180"/>
      <c r="C11" s="180"/>
      <c r="D11" s="741"/>
      <c r="E11" s="205" t="s">
        <v>24</v>
      </c>
      <c r="F11" s="382">
        <f>F8+F9+F10+50+205</f>
        <v>505</v>
      </c>
      <c r="G11" s="707"/>
      <c r="H11" s="390">
        <f t="shared" ref="H11:K11" si="0">H6+H7+H8+H9+H10</f>
        <v>14.420000000000002</v>
      </c>
      <c r="I11" s="24">
        <f t="shared" si="0"/>
        <v>12.980000000000002</v>
      </c>
      <c r="J11" s="57">
        <f t="shared" si="0"/>
        <v>87.95</v>
      </c>
      <c r="K11" s="491">
        <f t="shared" si="0"/>
        <v>535.91000000000008</v>
      </c>
    </row>
    <row r="12" spans="1:13" s="40" customFormat="1" ht="26.4" customHeight="1" thickBot="1">
      <c r="A12" s="189"/>
      <c r="B12" s="180"/>
      <c r="C12" s="180"/>
      <c r="D12" s="741"/>
      <c r="E12" s="746" t="s">
        <v>25</v>
      </c>
      <c r="F12" s="180"/>
      <c r="G12" s="279"/>
      <c r="H12" s="346"/>
      <c r="I12" s="201"/>
      <c r="J12" s="202"/>
      <c r="K12" s="493">
        <f>K11/23.5</f>
        <v>22.804680851063832</v>
      </c>
    </row>
    <row r="13" spans="1:13" s="20" customFormat="1" ht="26.4" customHeight="1">
      <c r="A13" s="191" t="s">
        <v>7</v>
      </c>
      <c r="B13" s="184"/>
      <c r="C13" s="184">
        <v>235</v>
      </c>
      <c r="D13" s="742" t="s">
        <v>23</v>
      </c>
      <c r="E13" s="514" t="s">
        <v>192</v>
      </c>
      <c r="F13" s="184">
        <v>60</v>
      </c>
      <c r="G13" s="351"/>
      <c r="H13" s="721">
        <v>1.02</v>
      </c>
      <c r="I13" s="590">
        <v>7.98</v>
      </c>
      <c r="J13" s="722">
        <v>3.06</v>
      </c>
      <c r="K13" s="766">
        <v>88.8</v>
      </c>
    </row>
    <row r="14" spans="1:13" s="20" customFormat="1" ht="26.4" customHeight="1">
      <c r="A14" s="137"/>
      <c r="B14" s="181"/>
      <c r="C14" s="181">
        <v>138</v>
      </c>
      <c r="D14" s="743" t="s">
        <v>9</v>
      </c>
      <c r="E14" s="747" t="s">
        <v>124</v>
      </c>
      <c r="F14" s="245">
        <v>200</v>
      </c>
      <c r="G14" s="131"/>
      <c r="H14" s="340">
        <v>6.2</v>
      </c>
      <c r="I14" s="13">
        <v>6.2</v>
      </c>
      <c r="J14" s="54">
        <v>11</v>
      </c>
      <c r="K14" s="133">
        <v>125.8</v>
      </c>
      <c r="L14" s="106"/>
      <c r="M14" s="106"/>
    </row>
    <row r="15" spans="1:13" s="40" customFormat="1" ht="26.4" customHeight="1">
      <c r="A15" s="138"/>
      <c r="B15" s="153"/>
      <c r="C15" s="180">
        <v>177</v>
      </c>
      <c r="D15" s="741" t="s">
        <v>10</v>
      </c>
      <c r="E15" s="748" t="s">
        <v>125</v>
      </c>
      <c r="F15" s="248">
        <v>90</v>
      </c>
      <c r="G15" s="132"/>
      <c r="H15" s="340">
        <v>19.71</v>
      </c>
      <c r="I15" s="13">
        <v>3.42</v>
      </c>
      <c r="J15" s="54">
        <v>1.26</v>
      </c>
      <c r="K15" s="133">
        <v>114.3</v>
      </c>
      <c r="L15" s="164"/>
      <c r="M15" s="164"/>
    </row>
    <row r="16" spans="1:13" s="40" customFormat="1" ht="26.4" customHeight="1">
      <c r="A16" s="138"/>
      <c r="B16" s="153"/>
      <c r="C16" s="180">
        <v>54</v>
      </c>
      <c r="D16" s="740" t="s">
        <v>116</v>
      </c>
      <c r="E16" s="197" t="s">
        <v>50</v>
      </c>
      <c r="F16" s="179">
        <v>150</v>
      </c>
      <c r="G16" s="169"/>
      <c r="H16" s="390">
        <v>7.2</v>
      </c>
      <c r="I16" s="24">
        <v>5.0999999999999996</v>
      </c>
      <c r="J16" s="57">
        <v>33.9</v>
      </c>
      <c r="K16" s="389">
        <v>210.3</v>
      </c>
      <c r="L16" s="165"/>
      <c r="M16" s="164"/>
    </row>
    <row r="17" spans="1:13" s="20" customFormat="1" ht="33.75" customHeight="1">
      <c r="A17" s="139"/>
      <c r="B17" s="181"/>
      <c r="C17" s="179">
        <v>109</v>
      </c>
      <c r="D17" s="225" t="s">
        <v>20</v>
      </c>
      <c r="E17" s="198" t="s">
        <v>180</v>
      </c>
      <c r="F17" s="179">
        <v>200</v>
      </c>
      <c r="G17" s="169"/>
      <c r="H17" s="390">
        <v>0.2</v>
      </c>
      <c r="I17" s="24">
        <v>0.2</v>
      </c>
      <c r="J17" s="57">
        <v>16.059999999999999</v>
      </c>
      <c r="K17" s="389">
        <v>66</v>
      </c>
      <c r="L17" s="106"/>
      <c r="M17" s="106"/>
    </row>
    <row r="18" spans="1:13" s="20" customFormat="1" ht="26.4" customHeight="1">
      <c r="A18" s="139"/>
      <c r="B18" s="182"/>
      <c r="C18" s="182">
        <v>119</v>
      </c>
      <c r="D18" s="740" t="s">
        <v>67</v>
      </c>
      <c r="E18" s="197" t="s">
        <v>67</v>
      </c>
      <c r="F18" s="179">
        <v>45</v>
      </c>
      <c r="G18" s="169"/>
      <c r="H18" s="339">
        <v>3.19</v>
      </c>
      <c r="I18" s="17">
        <v>0.31</v>
      </c>
      <c r="J18" s="49">
        <v>19.89</v>
      </c>
      <c r="K18" s="361">
        <v>108</v>
      </c>
      <c r="L18" s="106"/>
      <c r="M18" s="106"/>
    </row>
    <row r="19" spans="1:13" s="20" customFormat="1" ht="26.4" customHeight="1">
      <c r="A19" s="139"/>
      <c r="B19" s="182"/>
      <c r="C19" s="182">
        <v>120</v>
      </c>
      <c r="D19" s="740" t="s">
        <v>55</v>
      </c>
      <c r="E19" s="197" t="s">
        <v>55</v>
      </c>
      <c r="F19" s="179">
        <v>25</v>
      </c>
      <c r="G19" s="169"/>
      <c r="H19" s="339">
        <v>1.42</v>
      </c>
      <c r="I19" s="17">
        <v>0.27</v>
      </c>
      <c r="J19" s="49">
        <v>9.3000000000000007</v>
      </c>
      <c r="K19" s="361">
        <v>45.32</v>
      </c>
      <c r="L19" s="106"/>
      <c r="M19" s="106"/>
    </row>
    <row r="20" spans="1:13" s="40" customFormat="1" ht="26.4" customHeight="1">
      <c r="A20" s="138"/>
      <c r="B20" s="153"/>
      <c r="C20" s="185"/>
      <c r="D20" s="744"/>
      <c r="E20" s="205" t="s">
        <v>24</v>
      </c>
      <c r="F20" s="262">
        <f>SUM(F13:F19)</f>
        <v>770</v>
      </c>
      <c r="G20" s="366"/>
      <c r="H20" s="275">
        <f t="shared" ref="H20:J20" si="1">SUM(H13:H19)</f>
        <v>38.940000000000005</v>
      </c>
      <c r="I20" s="125">
        <f t="shared" si="1"/>
        <v>23.48</v>
      </c>
      <c r="J20" s="127">
        <f t="shared" si="1"/>
        <v>94.47</v>
      </c>
      <c r="K20" s="609">
        <f>SUM(K13:K19)</f>
        <v>758.5200000000001</v>
      </c>
    </row>
    <row r="21" spans="1:13" s="40" customFormat="1" ht="26.4" customHeight="1" thickBot="1">
      <c r="A21" s="192"/>
      <c r="B21" s="154"/>
      <c r="C21" s="186"/>
      <c r="D21" s="318"/>
      <c r="E21" s="206" t="s">
        <v>25</v>
      </c>
      <c r="F21" s="183"/>
      <c r="G21" s="280"/>
      <c r="H21" s="276"/>
      <c r="I21" s="62"/>
      <c r="J21" s="146"/>
      <c r="K21" s="641">
        <f>K20/23.5</f>
        <v>32.277446808510639</v>
      </c>
    </row>
    <row r="22" spans="1:13">
      <c r="A22" s="9"/>
      <c r="B22" s="36"/>
      <c r="C22" s="36"/>
      <c r="D22" s="9"/>
      <c r="E22" s="2"/>
      <c r="F22" s="2"/>
      <c r="G22" s="9"/>
      <c r="H22" s="10"/>
      <c r="I22" s="9"/>
      <c r="J22" s="2"/>
      <c r="K22" s="12"/>
    </row>
    <row r="23" spans="1:13" s="290" customFormat="1" ht="18">
      <c r="A23" s="597"/>
      <c r="B23" s="404"/>
      <c r="C23" s="401"/>
      <c r="D23" s="401"/>
      <c r="E23" s="402"/>
      <c r="F23" s="403"/>
      <c r="G23" s="401"/>
      <c r="H23" s="401"/>
      <c r="I23" s="401"/>
      <c r="J23" s="401"/>
    </row>
    <row r="24" spans="1:13" ht="18">
      <c r="A24" s="11"/>
      <c r="B24" s="552"/>
      <c r="C24" s="552"/>
      <c r="D24" s="11"/>
      <c r="E24" s="29"/>
      <c r="F24" s="30"/>
      <c r="G24" s="11"/>
      <c r="H24" s="11"/>
      <c r="I24" s="11"/>
      <c r="J24" s="11"/>
    </row>
    <row r="25" spans="1:13">
      <c r="D25" s="11"/>
      <c r="E25" s="11"/>
      <c r="F25" s="11"/>
      <c r="G25" s="11"/>
      <c r="H25" s="11"/>
      <c r="I25" s="11"/>
      <c r="J25" s="11"/>
    </row>
    <row r="26" spans="1:13">
      <c r="D26" s="11"/>
      <c r="E26" s="11"/>
      <c r="F26" s="11"/>
      <c r="G26" s="11"/>
      <c r="H26" s="11"/>
      <c r="I26" s="11"/>
      <c r="J26" s="11"/>
    </row>
    <row r="27" spans="1:13">
      <c r="D27" s="11"/>
      <c r="E27" s="11"/>
      <c r="F27" s="11"/>
      <c r="G27" s="11"/>
      <c r="H27" s="11"/>
      <c r="I27" s="11"/>
      <c r="J27" s="11"/>
    </row>
    <row r="28" spans="1:13">
      <c r="D28" s="11"/>
      <c r="E28" s="11"/>
      <c r="F28" s="11"/>
      <c r="G28" s="11"/>
      <c r="H28" s="11"/>
      <c r="I28" s="11"/>
      <c r="J28" s="11"/>
    </row>
    <row r="29" spans="1:13">
      <c r="D29" s="11"/>
      <c r="E29" s="11"/>
      <c r="F29" s="11"/>
      <c r="G29" s="11"/>
      <c r="H29" s="11"/>
      <c r="I29" s="11"/>
      <c r="J29" s="11"/>
    </row>
    <row r="30" spans="1:13">
      <c r="D30" s="11"/>
      <c r="E30" s="11"/>
      <c r="F30" s="11"/>
      <c r="G30" s="11"/>
      <c r="H30" s="11"/>
      <c r="I30" s="11"/>
      <c r="J30" s="11"/>
    </row>
    <row r="31" spans="1:13">
      <c r="D31" s="11"/>
      <c r="E31" s="11"/>
      <c r="F31" s="11"/>
      <c r="G31" s="11"/>
      <c r="H31" s="11"/>
      <c r="I31" s="11"/>
      <c r="J31" s="11"/>
    </row>
  </sheetData>
  <pageMargins left="0.7" right="0.7" top="0.75" bottom="0.75" header="0.3" footer="0.3"/>
  <pageSetup paperSize="9" scale="44" orientation="landscape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theme="0"/>
  </sheetPr>
  <dimension ref="A2:M39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200</v>
      </c>
      <c r="B2" s="7"/>
      <c r="C2" s="7"/>
      <c r="D2" s="6" t="s">
        <v>199</v>
      </c>
      <c r="E2" s="6"/>
      <c r="F2" s="8" t="s">
        <v>2</v>
      </c>
      <c r="G2" s="149">
        <v>12</v>
      </c>
      <c r="H2" s="6"/>
      <c r="K2" s="8"/>
    </row>
    <row r="3" spans="1:13" ht="15" thickBot="1">
      <c r="A3" s="1"/>
      <c r="B3" s="3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 thickBot="1">
      <c r="A4" s="187"/>
      <c r="B4" s="135"/>
      <c r="C4" s="166" t="s">
        <v>45</v>
      </c>
      <c r="D4" s="405"/>
      <c r="E4" s="208"/>
      <c r="F4" s="703"/>
      <c r="G4" s="662"/>
      <c r="H4" s="371" t="s">
        <v>26</v>
      </c>
      <c r="I4" s="372"/>
      <c r="J4" s="373"/>
      <c r="K4" s="477" t="s">
        <v>27</v>
      </c>
    </row>
    <row r="5" spans="1:13" s="20" customFormat="1" ht="28.5" customHeight="1" thickBot="1">
      <c r="A5" s="188" t="s">
        <v>0</v>
      </c>
      <c r="B5" s="136"/>
      <c r="C5" s="167" t="s">
        <v>46</v>
      </c>
      <c r="D5" s="752" t="s">
        <v>47</v>
      </c>
      <c r="E5" s="136" t="s">
        <v>44</v>
      </c>
      <c r="F5" s="130" t="s">
        <v>30</v>
      </c>
      <c r="G5" s="167" t="s">
        <v>43</v>
      </c>
      <c r="H5" s="374" t="s">
        <v>31</v>
      </c>
      <c r="I5" s="14" t="s">
        <v>32</v>
      </c>
      <c r="J5" s="99" t="s">
        <v>33</v>
      </c>
      <c r="K5" s="478" t="s">
        <v>34</v>
      </c>
    </row>
    <row r="6" spans="1:13" s="20" customFormat="1" ht="26.4" customHeight="1">
      <c r="A6" s="137" t="s">
        <v>6</v>
      </c>
      <c r="B6" s="184"/>
      <c r="C6" s="163">
        <v>25</v>
      </c>
      <c r="D6" s="196" t="s">
        <v>23</v>
      </c>
      <c r="E6" s="292" t="s">
        <v>58</v>
      </c>
      <c r="F6" s="500">
        <v>150</v>
      </c>
      <c r="G6" s="657"/>
      <c r="H6" s="339">
        <v>0.6</v>
      </c>
      <c r="I6" s="17">
        <v>0.45</v>
      </c>
      <c r="J6" s="49">
        <v>12.3</v>
      </c>
      <c r="K6" s="361">
        <v>54.9</v>
      </c>
    </row>
    <row r="7" spans="1:13" s="40" customFormat="1" ht="26.4" customHeight="1">
      <c r="A7" s="189"/>
      <c r="B7" s="210" t="s">
        <v>99</v>
      </c>
      <c r="C7" s="216">
        <v>91</v>
      </c>
      <c r="D7" s="209" t="s">
        <v>127</v>
      </c>
      <c r="E7" s="209" t="s">
        <v>128</v>
      </c>
      <c r="F7" s="216">
        <v>90</v>
      </c>
      <c r="G7" s="753"/>
      <c r="H7" s="468">
        <v>17.82</v>
      </c>
      <c r="I7" s="79">
        <v>11.97</v>
      </c>
      <c r="J7" s="80">
        <v>8.2799999999999994</v>
      </c>
      <c r="K7" s="718">
        <v>211.77</v>
      </c>
    </row>
    <row r="8" spans="1:13" s="40" customFormat="1" ht="26.4" customHeight="1">
      <c r="A8" s="189"/>
      <c r="B8" s="212" t="s">
        <v>101</v>
      </c>
      <c r="C8" s="217">
        <v>89</v>
      </c>
      <c r="D8" s="213" t="s">
        <v>114</v>
      </c>
      <c r="E8" s="213" t="s">
        <v>129</v>
      </c>
      <c r="F8" s="217">
        <v>90</v>
      </c>
      <c r="G8" s="754"/>
      <c r="H8" s="663">
        <v>16.920000000000002</v>
      </c>
      <c r="I8" s="108">
        <v>6.39</v>
      </c>
      <c r="J8" s="664">
        <v>3.42</v>
      </c>
      <c r="K8" s="757">
        <v>138.78</v>
      </c>
    </row>
    <row r="9" spans="1:13" s="40" customFormat="1" ht="26.4" customHeight="1">
      <c r="A9" s="189"/>
      <c r="B9" s="211"/>
      <c r="C9" s="131">
        <v>51</v>
      </c>
      <c r="D9" s="175" t="s">
        <v>79</v>
      </c>
      <c r="E9" s="747" t="s">
        <v>130</v>
      </c>
      <c r="F9" s="407">
        <v>150</v>
      </c>
      <c r="G9" s="219"/>
      <c r="H9" s="482">
        <v>3.3</v>
      </c>
      <c r="I9" s="31">
        <v>3.9</v>
      </c>
      <c r="J9" s="56">
        <v>25.65</v>
      </c>
      <c r="K9" s="480">
        <v>151.35</v>
      </c>
    </row>
    <row r="10" spans="1:13" s="40" customFormat="1" ht="36" customHeight="1">
      <c r="A10" s="189"/>
      <c r="B10" s="199"/>
      <c r="C10" s="133">
        <v>219</v>
      </c>
      <c r="D10" s="173" t="s">
        <v>126</v>
      </c>
      <c r="E10" s="569" t="s">
        <v>66</v>
      </c>
      <c r="F10" s="406">
        <v>200</v>
      </c>
      <c r="G10" s="221"/>
      <c r="H10" s="339">
        <v>0.26</v>
      </c>
      <c r="I10" s="17">
        <v>0</v>
      </c>
      <c r="J10" s="49">
        <v>15.76</v>
      </c>
      <c r="K10" s="362">
        <v>62</v>
      </c>
    </row>
    <row r="11" spans="1:13" s="40" customFormat="1" ht="26.4" customHeight="1">
      <c r="A11" s="189"/>
      <c r="B11" s="180"/>
      <c r="C11" s="27">
        <v>119</v>
      </c>
      <c r="D11" s="196" t="s">
        <v>15</v>
      </c>
      <c r="E11" s="196" t="s">
        <v>67</v>
      </c>
      <c r="F11" s="169">
        <v>30</v>
      </c>
      <c r="G11" s="755"/>
      <c r="H11" s="339">
        <v>2.13</v>
      </c>
      <c r="I11" s="17">
        <v>0.21</v>
      </c>
      <c r="J11" s="49">
        <v>13.26</v>
      </c>
      <c r="K11" s="362">
        <v>72</v>
      </c>
      <c r="L11" s="41"/>
      <c r="M11" s="42"/>
    </row>
    <row r="12" spans="1:13" s="40" customFormat="1" ht="26.4" customHeight="1">
      <c r="A12" s="189"/>
      <c r="B12" s="200"/>
      <c r="C12" s="163">
        <v>120</v>
      </c>
      <c r="D12" s="196" t="s">
        <v>16</v>
      </c>
      <c r="E12" s="196" t="s">
        <v>22</v>
      </c>
      <c r="F12" s="169">
        <v>20</v>
      </c>
      <c r="G12" s="755"/>
      <c r="H12" s="339">
        <v>1.1399999999999999</v>
      </c>
      <c r="I12" s="17">
        <v>0.22</v>
      </c>
      <c r="J12" s="49">
        <v>7.44</v>
      </c>
      <c r="K12" s="362">
        <v>36.26</v>
      </c>
    </row>
    <row r="13" spans="1:13" s="40" customFormat="1" ht="26.4" customHeight="1">
      <c r="A13" s="189"/>
      <c r="B13" s="210" t="s">
        <v>99</v>
      </c>
      <c r="C13" s="216"/>
      <c r="D13" s="209"/>
      <c r="E13" s="675" t="s">
        <v>24</v>
      </c>
      <c r="F13" s="750">
        <f>F6+F7+F9+F10+F11+F12</f>
        <v>640</v>
      </c>
      <c r="G13" s="250"/>
      <c r="H13" s="272">
        <f t="shared" ref="H13:K13" si="0">H6+H7+H9+H10+H11+H12</f>
        <v>25.250000000000004</v>
      </c>
      <c r="I13" s="26">
        <f t="shared" si="0"/>
        <v>16.75</v>
      </c>
      <c r="J13" s="81">
        <f t="shared" si="0"/>
        <v>82.69</v>
      </c>
      <c r="K13" s="750">
        <f t="shared" si="0"/>
        <v>588.28</v>
      </c>
    </row>
    <row r="14" spans="1:13" s="40" customFormat="1" ht="26.4" customHeight="1">
      <c r="A14" s="189"/>
      <c r="B14" s="212" t="s">
        <v>101</v>
      </c>
      <c r="C14" s="217"/>
      <c r="D14" s="213"/>
      <c r="E14" s="681" t="s">
        <v>24</v>
      </c>
      <c r="F14" s="729">
        <f>F6+F8+F9+F10+F11+F12</f>
        <v>640</v>
      </c>
      <c r="G14" s="251"/>
      <c r="H14" s="469">
        <f t="shared" ref="H14:J14" si="1">H6+H8+H9+H10+H11+H12</f>
        <v>24.350000000000005</v>
      </c>
      <c r="I14" s="65">
        <f t="shared" si="1"/>
        <v>11.170000000000002</v>
      </c>
      <c r="J14" s="104">
        <f t="shared" si="1"/>
        <v>77.83</v>
      </c>
      <c r="K14" s="637">
        <f>K6+K8+K9+K10+K11+K12</f>
        <v>515.29</v>
      </c>
    </row>
    <row r="15" spans="1:13" s="40" customFormat="1" ht="26.4" customHeight="1">
      <c r="A15" s="189"/>
      <c r="B15" s="210" t="s">
        <v>99</v>
      </c>
      <c r="C15" s="216"/>
      <c r="D15" s="209"/>
      <c r="E15" s="751" t="s">
        <v>25</v>
      </c>
      <c r="F15" s="216"/>
      <c r="G15" s="753"/>
      <c r="H15" s="468"/>
      <c r="I15" s="79"/>
      <c r="J15" s="80"/>
      <c r="K15" s="588">
        <f>K13/23.5</f>
        <v>25.033191489361702</v>
      </c>
    </row>
    <row r="16" spans="1:13" s="40" customFormat="1" ht="26.4" customHeight="1" thickBot="1">
      <c r="A16" s="190"/>
      <c r="B16" s="212" t="s">
        <v>101</v>
      </c>
      <c r="C16" s="218"/>
      <c r="D16" s="226"/>
      <c r="E16" s="689" t="s">
        <v>25</v>
      </c>
      <c r="F16" s="218"/>
      <c r="G16" s="756"/>
      <c r="H16" s="470"/>
      <c r="I16" s="214"/>
      <c r="J16" s="215"/>
      <c r="K16" s="639">
        <f>K14/23.5</f>
        <v>21.927234042553192</v>
      </c>
    </row>
    <row r="17" spans="1:13" s="20" customFormat="1" ht="36" customHeight="1">
      <c r="A17" s="191" t="s">
        <v>7</v>
      </c>
      <c r="B17" s="203"/>
      <c r="C17" s="296">
        <v>137</v>
      </c>
      <c r="D17" s="293" t="s">
        <v>23</v>
      </c>
      <c r="E17" s="291" t="s">
        <v>103</v>
      </c>
      <c r="F17" s="179">
        <v>100</v>
      </c>
      <c r="G17" s="357"/>
      <c r="H17" s="365">
        <v>0.9</v>
      </c>
      <c r="I17" s="44">
        <v>0</v>
      </c>
      <c r="J17" s="44">
        <v>8.6</v>
      </c>
      <c r="K17" s="22">
        <v>38</v>
      </c>
      <c r="L17" s="40"/>
      <c r="M17" s="40"/>
    </row>
    <row r="18" spans="1:13" s="20" customFormat="1" ht="26.4" customHeight="1">
      <c r="A18" s="137"/>
      <c r="B18" s="181"/>
      <c r="C18" s="219">
        <v>34</v>
      </c>
      <c r="D18" s="604" t="s">
        <v>9</v>
      </c>
      <c r="E18" s="610" t="s">
        <v>104</v>
      </c>
      <c r="F18" s="407">
        <v>200</v>
      </c>
      <c r="G18" s="219"/>
      <c r="H18" s="340">
        <v>9</v>
      </c>
      <c r="I18" s="13">
        <v>5.6</v>
      </c>
      <c r="J18" s="54">
        <v>13.8</v>
      </c>
      <c r="K18" s="182">
        <v>141</v>
      </c>
      <c r="L18" s="106"/>
      <c r="M18" s="106"/>
    </row>
    <row r="19" spans="1:13" s="40" customFormat="1" ht="26.4" customHeight="1">
      <c r="A19" s="138"/>
      <c r="B19" s="153"/>
      <c r="C19" s="220">
        <v>81</v>
      </c>
      <c r="D19" s="38" t="s">
        <v>10</v>
      </c>
      <c r="E19" s="207" t="s">
        <v>93</v>
      </c>
      <c r="F19" s="408">
        <v>90</v>
      </c>
      <c r="G19" s="220"/>
      <c r="H19" s="390">
        <v>22.41</v>
      </c>
      <c r="I19" s="24">
        <v>15.3</v>
      </c>
      <c r="J19" s="57">
        <v>0.54</v>
      </c>
      <c r="K19" s="260">
        <v>229.77</v>
      </c>
      <c r="L19" s="164"/>
      <c r="M19" s="164"/>
    </row>
    <row r="20" spans="1:13" s="40" customFormat="1" ht="26.4" customHeight="1">
      <c r="A20" s="138"/>
      <c r="B20" s="153"/>
      <c r="C20" s="220">
        <v>65</v>
      </c>
      <c r="D20" s="605" t="s">
        <v>116</v>
      </c>
      <c r="E20" s="197" t="s">
        <v>63</v>
      </c>
      <c r="F20" s="169">
        <v>150</v>
      </c>
      <c r="G20" s="221"/>
      <c r="H20" s="594">
        <v>6.45</v>
      </c>
      <c r="I20" s="123">
        <v>4.05</v>
      </c>
      <c r="J20" s="128">
        <v>40.200000000000003</v>
      </c>
      <c r="K20" s="261">
        <v>223.65</v>
      </c>
      <c r="L20" s="165"/>
      <c r="M20" s="164"/>
    </row>
    <row r="21" spans="1:13" s="20" customFormat="1" ht="33.75" customHeight="1">
      <c r="A21" s="139"/>
      <c r="B21" s="181"/>
      <c r="C21" s="221">
        <v>101</v>
      </c>
      <c r="D21" s="605" t="s">
        <v>20</v>
      </c>
      <c r="E21" s="569" t="s">
        <v>84</v>
      </c>
      <c r="F21" s="500">
        <v>200</v>
      </c>
      <c r="G21" s="606"/>
      <c r="H21" s="339">
        <v>0.8</v>
      </c>
      <c r="I21" s="17">
        <v>0</v>
      </c>
      <c r="J21" s="49">
        <v>24.6</v>
      </c>
      <c r="K21" s="257">
        <v>101.2</v>
      </c>
      <c r="L21" s="106"/>
      <c r="M21" s="106"/>
    </row>
    <row r="22" spans="1:13" s="20" customFormat="1" ht="26.4" customHeight="1">
      <c r="A22" s="139"/>
      <c r="B22" s="182"/>
      <c r="C22" s="27">
        <v>119</v>
      </c>
      <c r="D22" s="606" t="s">
        <v>15</v>
      </c>
      <c r="E22" s="197" t="s">
        <v>67</v>
      </c>
      <c r="F22" s="180">
        <v>30</v>
      </c>
      <c r="G22" s="220"/>
      <c r="H22" s="390">
        <v>2.13</v>
      </c>
      <c r="I22" s="24">
        <v>0.21</v>
      </c>
      <c r="J22" s="57">
        <v>13.26</v>
      </c>
      <c r="K22" s="388">
        <v>72</v>
      </c>
      <c r="L22" s="106"/>
      <c r="M22" s="106"/>
    </row>
    <row r="23" spans="1:13" s="20" customFormat="1" ht="26.4" customHeight="1">
      <c r="A23" s="139"/>
      <c r="B23" s="182"/>
      <c r="C23" s="169">
        <v>120</v>
      </c>
      <c r="D23" s="606" t="s">
        <v>16</v>
      </c>
      <c r="E23" s="197" t="s">
        <v>55</v>
      </c>
      <c r="F23" s="180">
        <v>20</v>
      </c>
      <c r="G23" s="220"/>
      <c r="H23" s="390">
        <v>1.1399999999999999</v>
      </c>
      <c r="I23" s="24">
        <v>0.22</v>
      </c>
      <c r="J23" s="57">
        <v>7.44</v>
      </c>
      <c r="K23" s="388">
        <v>36.26</v>
      </c>
      <c r="L23" s="106"/>
      <c r="M23" s="106"/>
    </row>
    <row r="24" spans="1:13" s="40" customFormat="1" ht="26.4" customHeight="1">
      <c r="A24" s="138"/>
      <c r="B24" s="153"/>
      <c r="C24" s="222"/>
      <c r="D24" s="607"/>
      <c r="E24" s="205" t="s">
        <v>24</v>
      </c>
      <c r="F24" s="609">
        <f>SUM(F17:F23)</f>
        <v>790</v>
      </c>
      <c r="G24" s="222"/>
      <c r="H24" s="275">
        <f t="shared" ref="H24:J24" si="2">SUM(H17:H23)</f>
        <v>42.830000000000005</v>
      </c>
      <c r="I24" s="125">
        <f t="shared" si="2"/>
        <v>25.38</v>
      </c>
      <c r="J24" s="127">
        <f t="shared" si="2"/>
        <v>108.44000000000001</v>
      </c>
      <c r="K24" s="262">
        <f>SUM(K17:K23)</f>
        <v>841.88</v>
      </c>
    </row>
    <row r="25" spans="1:13" s="40" customFormat="1" ht="26.4" customHeight="1" thickBot="1">
      <c r="A25" s="192"/>
      <c r="B25" s="154"/>
      <c r="C25" s="223"/>
      <c r="D25" s="608"/>
      <c r="E25" s="206" t="s">
        <v>25</v>
      </c>
      <c r="F25" s="280"/>
      <c r="G25" s="268"/>
      <c r="H25" s="276"/>
      <c r="I25" s="62"/>
      <c r="J25" s="146"/>
      <c r="K25" s="263">
        <f>K24/23.5</f>
        <v>35.824680851063832</v>
      </c>
    </row>
    <row r="26" spans="1:13">
      <c r="A26" s="2"/>
      <c r="B26" s="4"/>
      <c r="C26" s="4"/>
      <c r="D26" s="2"/>
      <c r="E26" s="2"/>
      <c r="F26" s="2"/>
      <c r="G26" s="9"/>
      <c r="H26" s="10"/>
      <c r="I26" s="9"/>
      <c r="J26" s="2"/>
      <c r="K26" s="12"/>
    </row>
    <row r="27" spans="1:13" ht="18">
      <c r="A27" s="71" t="s">
        <v>81</v>
      </c>
      <c r="B27" s="143"/>
      <c r="C27" s="72"/>
      <c r="D27" s="63"/>
      <c r="E27" s="29"/>
      <c r="F27" s="30"/>
      <c r="G27" s="11"/>
      <c r="H27" s="9"/>
      <c r="I27" s="11"/>
      <c r="J27" s="11"/>
    </row>
    <row r="28" spans="1:13" ht="18">
      <c r="A28" s="68" t="s">
        <v>82</v>
      </c>
      <c r="B28" s="144"/>
      <c r="C28" s="69"/>
      <c r="D28" s="70"/>
      <c r="E28" s="29"/>
      <c r="F28" s="30"/>
      <c r="G28" s="11"/>
      <c r="H28" s="11"/>
      <c r="I28" s="11"/>
      <c r="J28" s="11"/>
    </row>
    <row r="29" spans="1:13" ht="18">
      <c r="D29" s="11"/>
      <c r="E29" s="29"/>
      <c r="F29" s="30"/>
      <c r="G29" s="11"/>
      <c r="H29" s="11"/>
      <c r="I29" s="11"/>
      <c r="J29" s="11"/>
    </row>
    <row r="30" spans="1:13" ht="18">
      <c r="D30" s="11"/>
      <c r="E30" s="29"/>
      <c r="F30" s="30"/>
      <c r="G30" s="11"/>
      <c r="H30" s="11"/>
      <c r="I30" s="11"/>
      <c r="J30" s="11"/>
    </row>
    <row r="32" spans="1:13" ht="18">
      <c r="D32" s="11"/>
      <c r="E32" s="29"/>
      <c r="F32" s="30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</sheetData>
  <pageMargins left="0.7" right="0.7" top="0.75" bottom="0.75" header="0.3" footer="0.3"/>
  <pageSetup paperSize="9" scale="44" orientation="landscape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theme="0"/>
  </sheetPr>
  <dimension ref="A2:K32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4.44140625" customWidth="1"/>
    <col min="4" max="4" width="64.44140625" customWidth="1"/>
    <col min="5" max="5" width="15.44140625" customWidth="1"/>
    <col min="6" max="6" width="15.6640625" customWidth="1"/>
    <col min="8" max="8" width="11.33203125" customWidth="1"/>
    <col min="9" max="9" width="12.88671875" customWidth="1"/>
    <col min="10" max="10" width="20.6640625" customWidth="1"/>
  </cols>
  <sheetData>
    <row r="2" spans="1:11" ht="22.8">
      <c r="A2" s="6" t="s">
        <v>201</v>
      </c>
      <c r="B2" s="7"/>
      <c r="C2" s="6" t="s">
        <v>199</v>
      </c>
      <c r="D2" s="6"/>
      <c r="E2" s="8" t="s">
        <v>2</v>
      </c>
      <c r="F2" s="149">
        <v>13</v>
      </c>
      <c r="G2" s="6"/>
      <c r="J2" s="8"/>
    </row>
    <row r="3" spans="1:11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1" s="20" customFormat="1" ht="21.75" customHeight="1">
      <c r="A4" s="187"/>
      <c r="B4" s="706" t="s">
        <v>45</v>
      </c>
      <c r="C4" s="134"/>
      <c r="D4" s="208"/>
      <c r="E4" s="135"/>
      <c r="F4" s="135"/>
      <c r="G4" s="90" t="s">
        <v>26</v>
      </c>
      <c r="H4" s="90"/>
      <c r="I4" s="90"/>
      <c r="J4" s="255" t="s">
        <v>27</v>
      </c>
    </row>
    <row r="5" spans="1:11" s="20" customFormat="1" ht="28.5" customHeight="1" thickBot="1">
      <c r="A5" s="188" t="s">
        <v>0</v>
      </c>
      <c r="B5" s="136" t="s">
        <v>46</v>
      </c>
      <c r="C5" s="304" t="s">
        <v>47</v>
      </c>
      <c r="D5" s="136" t="s">
        <v>44</v>
      </c>
      <c r="E5" s="136" t="s">
        <v>30</v>
      </c>
      <c r="F5" s="136" t="s">
        <v>43</v>
      </c>
      <c r="G5" s="95" t="s">
        <v>31</v>
      </c>
      <c r="H5" s="96" t="s">
        <v>32</v>
      </c>
      <c r="I5" s="249" t="s">
        <v>33</v>
      </c>
      <c r="J5" s="256" t="s">
        <v>34</v>
      </c>
    </row>
    <row r="6" spans="1:11" s="20" customFormat="1" ht="26.4" customHeight="1">
      <c r="A6" s="137" t="s">
        <v>6</v>
      </c>
      <c r="B6" s="296">
        <v>137</v>
      </c>
      <c r="C6" s="293" t="s">
        <v>23</v>
      </c>
      <c r="D6" s="291" t="s">
        <v>103</v>
      </c>
      <c r="E6" s="184">
        <v>150</v>
      </c>
      <c r="F6" s="311"/>
      <c r="G6" s="58">
        <v>1.35</v>
      </c>
      <c r="H6" s="44">
        <v>0</v>
      </c>
      <c r="I6" s="59">
        <v>12.9</v>
      </c>
      <c r="J6" s="303">
        <v>57</v>
      </c>
    </row>
    <row r="7" spans="1:11" s="40" customFormat="1" ht="39.75" customHeight="1">
      <c r="A7" s="189"/>
      <c r="B7" s="180">
        <v>72</v>
      </c>
      <c r="C7" s="278" t="s">
        <v>132</v>
      </c>
      <c r="D7" s="207" t="s">
        <v>191</v>
      </c>
      <c r="E7" s="180">
        <v>150</v>
      </c>
      <c r="F7" s="277"/>
      <c r="G7" s="23">
        <v>21.9</v>
      </c>
      <c r="H7" s="24">
        <v>14.85</v>
      </c>
      <c r="I7" s="25">
        <v>34.799999999999997</v>
      </c>
      <c r="J7" s="260">
        <v>360</v>
      </c>
    </row>
    <row r="8" spans="1:11" s="40" customFormat="1" ht="26.4" customHeight="1">
      <c r="A8" s="189"/>
      <c r="B8" s="180">
        <v>116</v>
      </c>
      <c r="C8" s="278" t="s">
        <v>78</v>
      </c>
      <c r="D8" s="174" t="s">
        <v>131</v>
      </c>
      <c r="E8" s="180">
        <v>200</v>
      </c>
      <c r="F8" s="277"/>
      <c r="G8" s="21">
        <v>3.2</v>
      </c>
      <c r="H8" s="17">
        <v>3.2</v>
      </c>
      <c r="I8" s="22">
        <v>14.6</v>
      </c>
      <c r="J8" s="257">
        <v>100.8</v>
      </c>
    </row>
    <row r="9" spans="1:11" s="40" customFormat="1" ht="26.4" customHeight="1">
      <c r="A9" s="189"/>
      <c r="B9" s="182">
        <v>121</v>
      </c>
      <c r="C9" s="232" t="s">
        <v>15</v>
      </c>
      <c r="D9" s="292" t="s">
        <v>59</v>
      </c>
      <c r="E9" s="246">
        <v>20</v>
      </c>
      <c r="F9" s="179"/>
      <c r="G9" s="21">
        <v>1.44</v>
      </c>
      <c r="H9" s="17">
        <v>0.13</v>
      </c>
      <c r="I9" s="22">
        <v>9.83</v>
      </c>
      <c r="J9" s="257">
        <v>50.44</v>
      </c>
    </row>
    <row r="10" spans="1:11" s="40" customFormat="1" ht="30" customHeight="1">
      <c r="A10" s="189"/>
      <c r="B10" s="179">
        <v>120</v>
      </c>
      <c r="C10" s="232" t="s">
        <v>16</v>
      </c>
      <c r="D10" s="197" t="s">
        <v>55</v>
      </c>
      <c r="E10" s="179">
        <v>20</v>
      </c>
      <c r="F10" s="179"/>
      <c r="G10" s="21">
        <v>1.1399999999999999</v>
      </c>
      <c r="H10" s="17">
        <v>0.22</v>
      </c>
      <c r="I10" s="22">
        <v>7.44</v>
      </c>
      <c r="J10" s="258">
        <v>36.26</v>
      </c>
    </row>
    <row r="11" spans="1:11" s="40" customFormat="1" ht="26.4" customHeight="1">
      <c r="A11" s="189"/>
      <c r="B11" s="285"/>
      <c r="C11" s="279"/>
      <c r="D11" s="205" t="s">
        <v>24</v>
      </c>
      <c r="E11" s="382">
        <f>SUM(E6:E10)</f>
        <v>540</v>
      </c>
      <c r="F11" s="312"/>
      <c r="G11" s="23">
        <f t="shared" ref="G11:J11" si="0">SUM(G6:G10)</f>
        <v>29.03</v>
      </c>
      <c r="H11" s="24">
        <f t="shared" si="0"/>
        <v>18.399999999999999</v>
      </c>
      <c r="I11" s="25">
        <f t="shared" si="0"/>
        <v>79.569999999999993</v>
      </c>
      <c r="J11" s="305">
        <f t="shared" si="0"/>
        <v>604.5</v>
      </c>
      <c r="K11" s="42"/>
    </row>
    <row r="12" spans="1:11" s="40" customFormat="1" ht="26.4" customHeight="1" thickBot="1">
      <c r="A12" s="189"/>
      <c r="B12" s="183"/>
      <c r="C12" s="301"/>
      <c r="D12" s="206" t="s">
        <v>25</v>
      </c>
      <c r="E12" s="183"/>
      <c r="F12" s="178"/>
      <c r="G12" s="281"/>
      <c r="H12" s="201"/>
      <c r="I12" s="302"/>
      <c r="J12" s="306">
        <f>J11/23.5</f>
        <v>25.723404255319149</v>
      </c>
    </row>
    <row r="13" spans="1:11" s="20" customFormat="1" ht="26.4" customHeight="1">
      <c r="A13" s="191" t="s">
        <v>7</v>
      </c>
      <c r="B13" s="184">
        <v>131</v>
      </c>
      <c r="C13" s="614" t="s">
        <v>8</v>
      </c>
      <c r="D13" s="351" t="s">
        <v>144</v>
      </c>
      <c r="E13" s="184">
        <v>60</v>
      </c>
      <c r="F13" s="615"/>
      <c r="G13" s="45">
        <v>0.66</v>
      </c>
      <c r="H13" s="46">
        <v>4.8</v>
      </c>
      <c r="I13" s="53">
        <v>1.86</v>
      </c>
      <c r="J13" s="259">
        <v>53.52</v>
      </c>
      <c r="K13" s="40"/>
    </row>
    <row r="14" spans="1:11" s="20" customFormat="1" ht="26.4" customHeight="1">
      <c r="A14" s="137"/>
      <c r="B14" s="180">
        <v>35</v>
      </c>
      <c r="C14" s="278" t="s">
        <v>136</v>
      </c>
      <c r="D14" s="207" t="s">
        <v>133</v>
      </c>
      <c r="E14" s="248">
        <v>200</v>
      </c>
      <c r="F14" s="180"/>
      <c r="G14" s="105">
        <v>4.8</v>
      </c>
      <c r="H14" s="13">
        <v>7.6</v>
      </c>
      <c r="I14" s="27">
        <v>9</v>
      </c>
      <c r="J14" s="182">
        <v>123.6</v>
      </c>
      <c r="K14" s="106"/>
    </row>
    <row r="15" spans="1:11" s="40" customFormat="1" ht="35.25" customHeight="1">
      <c r="A15" s="138"/>
      <c r="B15" s="180">
        <v>229</v>
      </c>
      <c r="C15" s="277" t="s">
        <v>10</v>
      </c>
      <c r="D15" s="238" t="s">
        <v>173</v>
      </c>
      <c r="E15" s="314">
        <v>90</v>
      </c>
      <c r="F15" s="180"/>
      <c r="G15" s="390">
        <v>21.66</v>
      </c>
      <c r="H15" s="24">
        <v>11.7</v>
      </c>
      <c r="I15" s="25">
        <v>3.1</v>
      </c>
      <c r="J15" s="260">
        <v>202.32</v>
      </c>
      <c r="K15" s="164"/>
    </row>
    <row r="16" spans="1:11" s="40" customFormat="1" ht="26.4" customHeight="1">
      <c r="A16" s="138"/>
      <c r="B16" s="180">
        <v>50</v>
      </c>
      <c r="C16" s="278" t="s">
        <v>79</v>
      </c>
      <c r="D16" s="198" t="s">
        <v>134</v>
      </c>
      <c r="E16" s="180">
        <v>150</v>
      </c>
      <c r="F16" s="180"/>
      <c r="G16" s="310">
        <v>3.3</v>
      </c>
      <c r="H16" s="307">
        <v>7.8</v>
      </c>
      <c r="I16" s="308">
        <v>22.35</v>
      </c>
      <c r="J16" s="309">
        <v>173.1</v>
      </c>
      <c r="K16" s="164"/>
    </row>
    <row r="17" spans="1:11" s="20" customFormat="1" ht="33.75" customHeight="1">
      <c r="A17" s="139"/>
      <c r="B17" s="180">
        <v>107</v>
      </c>
      <c r="C17" s="278" t="s">
        <v>20</v>
      </c>
      <c r="D17" s="207" t="s">
        <v>135</v>
      </c>
      <c r="E17" s="248">
        <v>200</v>
      </c>
      <c r="F17" s="277"/>
      <c r="G17" s="21">
        <v>0</v>
      </c>
      <c r="H17" s="17">
        <v>0</v>
      </c>
      <c r="I17" s="22">
        <v>19.600000000000001</v>
      </c>
      <c r="J17" s="257">
        <v>78</v>
      </c>
      <c r="K17" s="106"/>
    </row>
    <row r="18" spans="1:11" s="20" customFormat="1" ht="26.4" customHeight="1">
      <c r="A18" s="139"/>
      <c r="B18" s="182">
        <v>119</v>
      </c>
      <c r="C18" s="232" t="s">
        <v>15</v>
      </c>
      <c r="D18" s="197" t="s">
        <v>67</v>
      </c>
      <c r="E18" s="179">
        <v>45</v>
      </c>
      <c r="F18" s="313"/>
      <c r="G18" s="21">
        <v>3.19</v>
      </c>
      <c r="H18" s="17">
        <v>0.31</v>
      </c>
      <c r="I18" s="22">
        <v>19.89</v>
      </c>
      <c r="J18" s="257">
        <v>108</v>
      </c>
      <c r="K18" s="106"/>
    </row>
    <row r="19" spans="1:11" s="20" customFormat="1" ht="26.4" customHeight="1">
      <c r="A19" s="139"/>
      <c r="B19" s="179">
        <v>120</v>
      </c>
      <c r="C19" s="232" t="s">
        <v>16</v>
      </c>
      <c r="D19" s="197" t="s">
        <v>55</v>
      </c>
      <c r="E19" s="179">
        <v>25</v>
      </c>
      <c r="F19" s="313"/>
      <c r="G19" s="21">
        <v>1.42</v>
      </c>
      <c r="H19" s="17">
        <v>0.27</v>
      </c>
      <c r="I19" s="22">
        <v>9.3000000000000007</v>
      </c>
      <c r="J19" s="257">
        <v>45.32</v>
      </c>
      <c r="K19" s="106"/>
    </row>
    <row r="20" spans="1:11" s="40" customFormat="1" ht="26.4" customHeight="1">
      <c r="A20" s="138"/>
      <c r="B20" s="185"/>
      <c r="C20" s="294"/>
      <c r="D20" s="205" t="s">
        <v>24</v>
      </c>
      <c r="E20" s="262">
        <f>60+E14+E15+E16+E17+E18+E19</f>
        <v>770</v>
      </c>
      <c r="F20" s="185"/>
      <c r="G20" s="126">
        <f t="shared" ref="G20:J20" si="1">G13+G14+G15+G16+G17+G18+G19</f>
        <v>35.03</v>
      </c>
      <c r="H20" s="125">
        <f t="shared" si="1"/>
        <v>32.480000000000004</v>
      </c>
      <c r="I20" s="253">
        <f t="shared" si="1"/>
        <v>85.100000000000009</v>
      </c>
      <c r="J20" s="262">
        <f t="shared" si="1"/>
        <v>783.86</v>
      </c>
    </row>
    <row r="21" spans="1:11" s="40" customFormat="1" ht="26.4" customHeight="1" thickBot="1">
      <c r="A21" s="192"/>
      <c r="B21" s="186"/>
      <c r="C21" s="295"/>
      <c r="D21" s="206" t="s">
        <v>25</v>
      </c>
      <c r="E21" s="183"/>
      <c r="F21" s="183"/>
      <c r="G21" s="204"/>
      <c r="H21" s="62"/>
      <c r="I21" s="168"/>
      <c r="J21" s="263">
        <f>J20/23.5</f>
        <v>33.355744680851068</v>
      </c>
    </row>
    <row r="22" spans="1:11">
      <c r="A22" s="2"/>
      <c r="B22" s="286"/>
      <c r="C22" s="32"/>
      <c r="D22" s="32"/>
      <c r="E22" s="32"/>
      <c r="F22" s="287"/>
      <c r="G22" s="288"/>
      <c r="H22" s="287"/>
      <c r="I22" s="32"/>
      <c r="J22" s="289"/>
    </row>
    <row r="23" spans="1:11" ht="18">
      <c r="C23" s="11"/>
      <c r="D23" s="29"/>
      <c r="E23" s="30"/>
      <c r="F23" s="11"/>
      <c r="G23" s="11"/>
      <c r="H23" s="11"/>
      <c r="I23" s="11"/>
    </row>
    <row r="24" spans="1:11" ht="18">
      <c r="C24" s="11"/>
      <c r="D24" s="29"/>
      <c r="E24" s="30"/>
      <c r="F24" s="11"/>
      <c r="G24" s="11"/>
      <c r="H24" s="11"/>
      <c r="I24" s="11"/>
    </row>
    <row r="25" spans="1:11" ht="18">
      <c r="C25" s="11"/>
      <c r="D25" s="29"/>
      <c r="E25" s="30"/>
      <c r="F25" s="11"/>
      <c r="G25" s="11"/>
      <c r="H25" s="11"/>
      <c r="I25" s="11"/>
    </row>
    <row r="26" spans="1:11">
      <c r="C26" s="11"/>
      <c r="D26" s="11"/>
      <c r="E26" s="11"/>
      <c r="F26" s="11"/>
      <c r="G26" s="11"/>
      <c r="H26" s="11"/>
      <c r="I26" s="11"/>
    </row>
    <row r="27" spans="1:11">
      <c r="C27" s="11"/>
      <c r="D27" s="11"/>
      <c r="E27" s="11"/>
      <c r="F27" s="11"/>
      <c r="G27" s="11"/>
      <c r="H27" s="11"/>
      <c r="I27" s="11"/>
    </row>
    <row r="28" spans="1:11">
      <c r="C28" s="11"/>
      <c r="D28" s="11"/>
      <c r="E28" s="11"/>
      <c r="F28" s="11"/>
      <c r="G28" s="11"/>
      <c r="H28" s="11"/>
      <c r="I28" s="11"/>
    </row>
    <row r="29" spans="1:11">
      <c r="C29" s="11"/>
      <c r="D29" s="11"/>
      <c r="E29" s="11"/>
      <c r="F29" s="11"/>
      <c r="G29" s="11"/>
      <c r="H29" s="11"/>
      <c r="I29" s="11"/>
    </row>
    <row r="30" spans="1:11">
      <c r="C30" s="11"/>
      <c r="D30" s="11"/>
      <c r="E30" s="11"/>
      <c r="F30" s="11"/>
      <c r="G30" s="11"/>
      <c r="H30" s="11"/>
      <c r="I30" s="11"/>
    </row>
    <row r="31" spans="1:11">
      <c r="C31" s="11"/>
      <c r="D31" s="11"/>
      <c r="E31" s="11"/>
      <c r="F31" s="11"/>
      <c r="G31" s="11"/>
      <c r="H31" s="11"/>
      <c r="I31" s="11"/>
    </row>
    <row r="32" spans="1:11">
      <c r="C32" s="11"/>
      <c r="D32" s="11"/>
      <c r="E32" s="11"/>
      <c r="F32" s="11"/>
      <c r="G32" s="11"/>
      <c r="H32" s="11"/>
      <c r="I32" s="11"/>
    </row>
  </sheetData>
  <pageMargins left="0.7" right="0.7" top="0.75" bottom="0.75" header="0.3" footer="0.3"/>
  <pageSetup paperSize="9" scale="44" orientation="landscape"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2:M26"/>
  <sheetViews>
    <sheetView topLeftCell="B1" zoomScale="60" zoomScaleNormal="60" workbookViewId="0">
      <selection activeCell="D2" sqref="D2"/>
    </sheetView>
  </sheetViews>
  <sheetFormatPr defaultRowHeight="14.4"/>
  <cols>
    <col min="1" max="1" width="16.88671875" customWidth="1"/>
    <col min="2" max="3" width="15.6640625" style="5" customWidth="1"/>
    <col min="4" max="4" width="24.44140625" style="5" customWidth="1"/>
    <col min="5" max="5" width="65.664062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1</v>
      </c>
      <c r="B2" s="7" t="s">
        <v>200</v>
      </c>
      <c r="C2" s="323"/>
      <c r="D2" s="323" t="s">
        <v>199</v>
      </c>
      <c r="E2" s="6"/>
      <c r="F2" s="8" t="s">
        <v>2</v>
      </c>
      <c r="G2" s="149">
        <v>14</v>
      </c>
      <c r="H2" s="6"/>
      <c r="K2" s="8"/>
    </row>
    <row r="3" spans="1:13" ht="15" thickBot="1">
      <c r="A3" s="1"/>
      <c r="B3" s="3"/>
      <c r="C3" s="324"/>
      <c r="D3" s="324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35"/>
      <c r="C4" s="166" t="s">
        <v>45</v>
      </c>
      <c r="D4" s="321"/>
      <c r="E4" s="227"/>
      <c r="F4" s="135"/>
      <c r="G4" s="337"/>
      <c r="H4" s="90" t="s">
        <v>26</v>
      </c>
      <c r="I4" s="90"/>
      <c r="J4" s="90"/>
      <c r="K4" s="420" t="s">
        <v>27</v>
      </c>
    </row>
    <row r="5" spans="1:13" s="20" customFormat="1" ht="28.5" customHeight="1" thickBot="1">
      <c r="A5" s="188" t="s">
        <v>0</v>
      </c>
      <c r="B5" s="136"/>
      <c r="C5" s="167" t="s">
        <v>46</v>
      </c>
      <c r="D5" s="320" t="s">
        <v>47</v>
      </c>
      <c r="E5" s="130" t="s">
        <v>44</v>
      </c>
      <c r="F5" s="136" t="s">
        <v>30</v>
      </c>
      <c r="G5" s="224" t="s">
        <v>43</v>
      </c>
      <c r="H5" s="95" t="s">
        <v>31</v>
      </c>
      <c r="I5" s="96" t="s">
        <v>32</v>
      </c>
      <c r="J5" s="249" t="s">
        <v>33</v>
      </c>
      <c r="K5" s="421" t="s">
        <v>34</v>
      </c>
    </row>
    <row r="6" spans="1:13" s="20" customFormat="1" ht="26.4" customHeight="1">
      <c r="A6" s="137" t="s">
        <v>6</v>
      </c>
      <c r="B6" s="184"/>
      <c r="C6" s="163">
        <v>1</v>
      </c>
      <c r="D6" s="173" t="s">
        <v>23</v>
      </c>
      <c r="E6" s="232" t="s">
        <v>13</v>
      </c>
      <c r="F6" s="296">
        <v>15</v>
      </c>
      <c r="G6" s="332"/>
      <c r="H6" s="21">
        <v>3.66</v>
      </c>
      <c r="I6" s="17">
        <v>3.54</v>
      </c>
      <c r="J6" s="22">
        <v>0</v>
      </c>
      <c r="K6" s="419">
        <v>46.5</v>
      </c>
    </row>
    <row r="7" spans="1:13" s="40" customFormat="1" ht="39.75" customHeight="1">
      <c r="A7" s="189"/>
      <c r="B7" s="210" t="s">
        <v>99</v>
      </c>
      <c r="C7" s="243">
        <v>222</v>
      </c>
      <c r="D7" s="229" t="s">
        <v>10</v>
      </c>
      <c r="E7" s="570" t="s">
        <v>155</v>
      </c>
      <c r="F7" s="521">
        <v>90</v>
      </c>
      <c r="G7" s="333"/>
      <c r="H7" s="78">
        <v>13.8</v>
      </c>
      <c r="I7" s="79">
        <v>14.43</v>
      </c>
      <c r="J7" s="141">
        <v>8.0399999999999991</v>
      </c>
      <c r="K7" s="770">
        <v>218.79</v>
      </c>
    </row>
    <row r="8" spans="1:13" s="40" customFormat="1" ht="26.4" customHeight="1">
      <c r="A8" s="189"/>
      <c r="B8" s="212" t="s">
        <v>101</v>
      </c>
      <c r="C8" s="251">
        <v>177</v>
      </c>
      <c r="D8" s="213" t="s">
        <v>10</v>
      </c>
      <c r="E8" s="230" t="s">
        <v>139</v>
      </c>
      <c r="F8" s="244">
        <v>90</v>
      </c>
      <c r="G8" s="334"/>
      <c r="H8" s="342">
        <v>19.71</v>
      </c>
      <c r="I8" s="66">
        <v>3.42</v>
      </c>
      <c r="J8" s="67">
        <v>1.26</v>
      </c>
      <c r="K8" s="771">
        <v>114.3</v>
      </c>
    </row>
    <row r="9" spans="1:13" s="40" customFormat="1" ht="26.4" customHeight="1">
      <c r="A9" s="189"/>
      <c r="B9" s="211"/>
      <c r="C9" s="162">
        <v>64</v>
      </c>
      <c r="D9" s="175" t="s">
        <v>57</v>
      </c>
      <c r="E9" s="336" t="s">
        <v>92</v>
      </c>
      <c r="F9" s="245">
        <v>150</v>
      </c>
      <c r="G9" s="181"/>
      <c r="H9" s="105">
        <v>6.45</v>
      </c>
      <c r="I9" s="13">
        <v>4.05</v>
      </c>
      <c r="J9" s="27">
        <v>40.200000000000003</v>
      </c>
      <c r="K9" s="424">
        <v>223.65</v>
      </c>
    </row>
    <row r="10" spans="1:13" s="40" customFormat="1" ht="39.75" customHeight="1">
      <c r="A10" s="189"/>
      <c r="B10" s="211"/>
      <c r="C10" s="169">
        <v>216</v>
      </c>
      <c r="D10" s="173" t="s">
        <v>20</v>
      </c>
      <c r="E10" s="345" t="s">
        <v>171</v>
      </c>
      <c r="F10" s="242">
        <v>200</v>
      </c>
      <c r="G10" s="232"/>
      <c r="H10" s="339">
        <v>0.26</v>
      </c>
      <c r="I10" s="17">
        <v>0</v>
      </c>
      <c r="J10" s="49">
        <v>15.76</v>
      </c>
      <c r="K10" s="362">
        <v>62</v>
      </c>
    </row>
    <row r="11" spans="1:13" s="40" customFormat="1" ht="26.4" customHeight="1">
      <c r="A11" s="189"/>
      <c r="B11" s="200"/>
      <c r="C11" s="27">
        <v>119</v>
      </c>
      <c r="D11" s="173" t="s">
        <v>15</v>
      </c>
      <c r="E11" s="232" t="s">
        <v>67</v>
      </c>
      <c r="F11" s="179">
        <v>30</v>
      </c>
      <c r="G11" s="315"/>
      <c r="H11" s="21">
        <v>2.13</v>
      </c>
      <c r="I11" s="17">
        <v>0.21</v>
      </c>
      <c r="J11" s="22">
        <v>13.26</v>
      </c>
      <c r="K11" s="419">
        <v>72</v>
      </c>
    </row>
    <row r="12" spans="1:13" s="40" customFormat="1" ht="30" customHeight="1">
      <c r="A12" s="189"/>
      <c r="B12" s="180"/>
      <c r="C12" s="163">
        <v>120</v>
      </c>
      <c r="D12" s="173" t="s">
        <v>16</v>
      </c>
      <c r="E12" s="232" t="s">
        <v>22</v>
      </c>
      <c r="F12" s="179">
        <v>20</v>
      </c>
      <c r="G12" s="315"/>
      <c r="H12" s="21">
        <v>1.1399999999999999</v>
      </c>
      <c r="I12" s="17">
        <v>0.22</v>
      </c>
      <c r="J12" s="22">
        <v>7.44</v>
      </c>
      <c r="K12" s="419">
        <v>36.26</v>
      </c>
    </row>
    <row r="13" spans="1:13" s="40" customFormat="1" ht="30" customHeight="1">
      <c r="A13" s="189"/>
      <c r="B13" s="210" t="s">
        <v>99</v>
      </c>
      <c r="C13" s="216"/>
      <c r="D13" s="209"/>
      <c r="E13" s="233" t="s">
        <v>24</v>
      </c>
      <c r="F13" s="431">
        <f>F6+F7+F9+F10+F11+F12</f>
        <v>505</v>
      </c>
      <c r="G13" s="243"/>
      <c r="H13" s="243">
        <f t="shared" ref="H13:K13" si="0">H6+H7+H9+H10+H11+H12</f>
        <v>27.44</v>
      </c>
      <c r="I13" s="243">
        <f t="shared" si="0"/>
        <v>22.45</v>
      </c>
      <c r="J13" s="243">
        <f t="shared" si="0"/>
        <v>84.7</v>
      </c>
      <c r="K13" s="767">
        <f t="shared" si="0"/>
        <v>659.19999999999993</v>
      </c>
    </row>
    <row r="14" spans="1:13" s="40" customFormat="1" ht="30" customHeight="1">
      <c r="A14" s="189"/>
      <c r="B14" s="212" t="s">
        <v>101</v>
      </c>
      <c r="C14" s="217"/>
      <c r="D14" s="213"/>
      <c r="E14" s="234" t="s">
        <v>24</v>
      </c>
      <c r="F14" s="429">
        <f>F6+F8+F9+F10+F11+F12</f>
        <v>505</v>
      </c>
      <c r="G14" s="244"/>
      <c r="H14" s="244">
        <f t="shared" ref="H14:K14" si="1">H6+H8+H9+H10+H11+H12</f>
        <v>33.35</v>
      </c>
      <c r="I14" s="244">
        <f t="shared" si="1"/>
        <v>11.440000000000001</v>
      </c>
      <c r="J14" s="244">
        <f t="shared" si="1"/>
        <v>77.92</v>
      </c>
      <c r="K14" s="432">
        <f t="shared" si="1"/>
        <v>554.71</v>
      </c>
    </row>
    <row r="15" spans="1:13" s="40" customFormat="1" ht="26.4" customHeight="1">
      <c r="A15" s="189"/>
      <c r="B15" s="210" t="s">
        <v>99</v>
      </c>
      <c r="C15" s="329"/>
      <c r="D15" s="209"/>
      <c r="E15" s="233" t="s">
        <v>25</v>
      </c>
      <c r="F15" s="243"/>
      <c r="G15" s="335"/>
      <c r="H15" s="78"/>
      <c r="I15" s="79"/>
      <c r="J15" s="141"/>
      <c r="K15" s="772">
        <f>K13/23.5</f>
        <v>28.051063829787232</v>
      </c>
      <c r="L15" s="41"/>
      <c r="M15" s="42"/>
    </row>
    <row r="16" spans="1:13" s="40" customFormat="1" ht="26.4" customHeight="1" thickBot="1">
      <c r="A16" s="189"/>
      <c r="B16" s="212" t="s">
        <v>101</v>
      </c>
      <c r="C16" s="266"/>
      <c r="D16" s="226"/>
      <c r="E16" s="235" t="s">
        <v>25</v>
      </c>
      <c r="F16" s="247"/>
      <c r="G16" s="330"/>
      <c r="H16" s="254"/>
      <c r="I16" s="214"/>
      <c r="J16" s="252"/>
      <c r="K16" s="773">
        <f>K14/23.5</f>
        <v>23.604680851063833</v>
      </c>
    </row>
    <row r="17" spans="1:13" s="20" customFormat="1" ht="43.5" customHeight="1">
      <c r="A17" s="191" t="s">
        <v>7</v>
      </c>
      <c r="B17" s="319"/>
      <c r="C17" s="184">
        <v>25</v>
      </c>
      <c r="D17" s="666" t="s">
        <v>23</v>
      </c>
      <c r="E17" s="538" t="s">
        <v>58</v>
      </c>
      <c r="F17" s="540">
        <v>150</v>
      </c>
      <c r="G17" s="184"/>
      <c r="H17" s="45">
        <v>0.6</v>
      </c>
      <c r="I17" s="46">
        <v>0.45</v>
      </c>
      <c r="J17" s="53">
        <v>12.3</v>
      </c>
      <c r="K17" s="774">
        <v>54.9</v>
      </c>
      <c r="L17" s="40"/>
      <c r="M17" s="40"/>
    </row>
    <row r="18" spans="1:13" s="20" customFormat="1" ht="26.4" customHeight="1">
      <c r="A18" s="137"/>
      <c r="B18" s="211"/>
      <c r="C18" s="132">
        <v>228</v>
      </c>
      <c r="D18" s="174" t="s">
        <v>136</v>
      </c>
      <c r="E18" s="238" t="s">
        <v>168</v>
      </c>
      <c r="F18" s="314" t="s">
        <v>169</v>
      </c>
      <c r="G18" s="180"/>
      <c r="H18" s="283">
        <v>4.99</v>
      </c>
      <c r="I18" s="110">
        <v>10.45</v>
      </c>
      <c r="J18" s="111">
        <v>19.23</v>
      </c>
      <c r="K18" s="620">
        <v>192.17</v>
      </c>
      <c r="L18" s="164"/>
      <c r="M18" s="164"/>
    </row>
    <row r="19" spans="1:13" s="40" customFormat="1" ht="35.25" customHeight="1">
      <c r="A19" s="138"/>
      <c r="B19" s="211"/>
      <c r="C19" s="132">
        <v>216</v>
      </c>
      <c r="D19" s="174" t="s">
        <v>10</v>
      </c>
      <c r="E19" s="238" t="s">
        <v>138</v>
      </c>
      <c r="F19" s="314">
        <v>90</v>
      </c>
      <c r="G19" s="180"/>
      <c r="H19" s="23">
        <v>15.03</v>
      </c>
      <c r="I19" s="24">
        <v>17.2</v>
      </c>
      <c r="J19" s="25">
        <v>7.59</v>
      </c>
      <c r="K19" s="422">
        <v>245.79</v>
      </c>
      <c r="L19" s="164"/>
      <c r="M19" s="164"/>
    </row>
    <row r="20" spans="1:13" s="40" customFormat="1" ht="26.4" customHeight="1">
      <c r="A20" s="138"/>
      <c r="B20" s="180"/>
      <c r="C20" s="132">
        <v>53</v>
      </c>
      <c r="D20" s="174" t="s">
        <v>79</v>
      </c>
      <c r="E20" s="284" t="s">
        <v>137</v>
      </c>
      <c r="F20" s="180">
        <v>150</v>
      </c>
      <c r="G20" s="180"/>
      <c r="H20" s="23">
        <v>3.3</v>
      </c>
      <c r="I20" s="24">
        <v>4.95</v>
      </c>
      <c r="J20" s="25">
        <v>32.25</v>
      </c>
      <c r="K20" s="422">
        <v>186.45</v>
      </c>
      <c r="L20" s="165"/>
      <c r="M20" s="164"/>
    </row>
    <row r="21" spans="1:13" s="20" customFormat="1" ht="33.75" customHeight="1">
      <c r="A21" s="139"/>
      <c r="B21" s="153"/>
      <c r="C21" s="180">
        <v>103</v>
      </c>
      <c r="D21" s="278" t="s">
        <v>20</v>
      </c>
      <c r="E21" s="572" t="s">
        <v>76</v>
      </c>
      <c r="F21" s="248">
        <v>200</v>
      </c>
      <c r="G21" s="277"/>
      <c r="H21" s="339">
        <v>0.2</v>
      </c>
      <c r="I21" s="17">
        <v>0</v>
      </c>
      <c r="J21" s="49">
        <v>15.02</v>
      </c>
      <c r="K21" s="425">
        <v>61.6</v>
      </c>
      <c r="L21" s="106"/>
      <c r="M21" s="106"/>
    </row>
    <row r="22" spans="1:13" s="20" customFormat="1" ht="26.4" customHeight="1">
      <c r="A22" s="139"/>
      <c r="B22" s="153"/>
      <c r="C22" s="593">
        <v>119</v>
      </c>
      <c r="D22" s="174" t="s">
        <v>67</v>
      </c>
      <c r="E22" s="284" t="s">
        <v>67</v>
      </c>
      <c r="F22" s="180">
        <v>30</v>
      </c>
      <c r="G22" s="180"/>
      <c r="H22" s="23">
        <v>2.13</v>
      </c>
      <c r="I22" s="24">
        <v>0.21</v>
      </c>
      <c r="J22" s="25">
        <v>13.26</v>
      </c>
      <c r="K22" s="716">
        <v>72</v>
      </c>
      <c r="L22" s="106"/>
      <c r="M22" s="106"/>
    </row>
    <row r="23" spans="1:13" s="20" customFormat="1" ht="26.4" customHeight="1">
      <c r="A23" s="139"/>
      <c r="B23" s="180"/>
      <c r="C23" s="593">
        <v>120</v>
      </c>
      <c r="D23" s="174" t="s">
        <v>55</v>
      </c>
      <c r="E23" s="284" t="s">
        <v>55</v>
      </c>
      <c r="F23" s="180">
        <v>20</v>
      </c>
      <c r="G23" s="180"/>
      <c r="H23" s="23">
        <v>1.1399999999999999</v>
      </c>
      <c r="I23" s="24">
        <v>0.22</v>
      </c>
      <c r="J23" s="25">
        <v>7.44</v>
      </c>
      <c r="K23" s="716">
        <v>36.26</v>
      </c>
      <c r="L23" s="106"/>
      <c r="M23" s="106"/>
    </row>
    <row r="24" spans="1:13" s="40" customFormat="1" ht="26.4" customHeight="1">
      <c r="A24" s="138"/>
      <c r="B24" s="211"/>
      <c r="C24" s="366"/>
      <c r="D24" s="667"/>
      <c r="E24" s="240" t="s">
        <v>24</v>
      </c>
      <c r="F24" s="262">
        <f>F17+F19+F20+F21+F22+F23+210</f>
        <v>850</v>
      </c>
      <c r="G24" s="185"/>
      <c r="H24" s="185">
        <f t="shared" ref="H24:K24" si="2">H17+H18+H19+H20+H21+H22+H23</f>
        <v>27.389999999999997</v>
      </c>
      <c r="I24" s="185">
        <f t="shared" si="2"/>
        <v>33.479999999999997</v>
      </c>
      <c r="J24" s="185">
        <f t="shared" si="2"/>
        <v>107.09</v>
      </c>
      <c r="K24" s="775">
        <f t="shared" si="2"/>
        <v>849.17</v>
      </c>
    </row>
    <row r="25" spans="1:13" s="40" customFormat="1" ht="26.4" customHeight="1" thickBot="1">
      <c r="A25" s="192"/>
      <c r="B25" s="347"/>
      <c r="C25" s="280"/>
      <c r="D25" s="183"/>
      <c r="E25" s="241" t="s">
        <v>25</v>
      </c>
      <c r="F25" s="183"/>
      <c r="G25" s="183"/>
      <c r="H25" s="204"/>
      <c r="I25" s="62"/>
      <c r="J25" s="168"/>
      <c r="K25" s="776">
        <f>K24/23.5</f>
        <v>36.134893617021277</v>
      </c>
    </row>
    <row r="26" spans="1:13" ht="15.6">
      <c r="A26" s="9"/>
      <c r="B26" s="316"/>
      <c r="C26" s="317"/>
      <c r="D26" s="317"/>
      <c r="E26" s="32"/>
      <c r="F26" s="32"/>
      <c r="G26" s="287"/>
      <c r="H26" s="288"/>
      <c r="I26" s="287"/>
      <c r="J26" s="32"/>
      <c r="K26" s="289"/>
    </row>
  </sheetData>
  <pageMargins left="0.7" right="0.7" top="0.75" bottom="0.75" header="0.3" footer="0.3"/>
  <pageSetup paperSize="9" scale="44" orientation="landscape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theme="0"/>
  </sheetPr>
  <dimension ref="A2:M22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3" width="15.6640625" style="5" customWidth="1"/>
    <col min="4" max="4" width="22.44140625" style="142" customWidth="1"/>
    <col min="5" max="5" width="70.109375" customWidth="1"/>
    <col min="6" max="6" width="15.44140625" customWidth="1"/>
    <col min="7" max="7" width="15.664062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200</v>
      </c>
      <c r="B2" s="7"/>
      <c r="C2" s="323"/>
      <c r="D2" s="325" t="s">
        <v>199</v>
      </c>
      <c r="E2" s="6"/>
      <c r="F2" s="8" t="s">
        <v>2</v>
      </c>
      <c r="G2" s="149">
        <v>15</v>
      </c>
      <c r="H2" s="6"/>
      <c r="K2" s="8"/>
    </row>
    <row r="3" spans="1:13" ht="15" thickBot="1">
      <c r="A3" s="1"/>
      <c r="B3" s="3"/>
      <c r="C3" s="324"/>
      <c r="D3" s="326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35"/>
      <c r="C4" s="129" t="s">
        <v>45</v>
      </c>
      <c r="D4" s="352"/>
      <c r="E4" s="227"/>
      <c r="F4" s="135"/>
      <c r="G4" s="705"/>
      <c r="H4" s="371" t="s">
        <v>26</v>
      </c>
      <c r="I4" s="372"/>
      <c r="J4" s="373"/>
      <c r="K4" s="477" t="s">
        <v>27</v>
      </c>
    </row>
    <row r="5" spans="1:13" s="20" customFormat="1" ht="28.5" customHeight="1" thickBot="1">
      <c r="A5" s="188" t="s">
        <v>0</v>
      </c>
      <c r="B5" s="136"/>
      <c r="C5" s="130" t="s">
        <v>46</v>
      </c>
      <c r="D5" s="353" t="s">
        <v>47</v>
      </c>
      <c r="E5" s="130" t="s">
        <v>44</v>
      </c>
      <c r="F5" s="136" t="s">
        <v>30</v>
      </c>
      <c r="G5" s="130" t="s">
        <v>43</v>
      </c>
      <c r="H5" s="374" t="s">
        <v>31</v>
      </c>
      <c r="I5" s="14" t="s">
        <v>32</v>
      </c>
      <c r="J5" s="99" t="s">
        <v>33</v>
      </c>
      <c r="K5" s="478" t="s">
        <v>34</v>
      </c>
    </row>
    <row r="6" spans="1:13" s="20" customFormat="1" ht="26.4" customHeight="1">
      <c r="A6" s="137" t="s">
        <v>6</v>
      </c>
      <c r="B6" s="184"/>
      <c r="C6" s="169">
        <v>190</v>
      </c>
      <c r="D6" s="197" t="s">
        <v>23</v>
      </c>
      <c r="E6" s="351" t="s">
        <v>142</v>
      </c>
      <c r="F6" s="296" t="s">
        <v>143</v>
      </c>
      <c r="G6" s="358"/>
      <c r="H6" s="339">
        <v>5.4</v>
      </c>
      <c r="I6" s="17">
        <v>11</v>
      </c>
      <c r="J6" s="49">
        <v>31.2</v>
      </c>
      <c r="K6" s="362">
        <v>245.5</v>
      </c>
    </row>
    <row r="7" spans="1:13" s="40" customFormat="1" ht="26.4" customHeight="1">
      <c r="A7" s="189"/>
      <c r="B7" s="211"/>
      <c r="C7" s="162">
        <v>66</v>
      </c>
      <c r="D7" s="354" t="s">
        <v>77</v>
      </c>
      <c r="E7" s="336" t="s">
        <v>72</v>
      </c>
      <c r="F7" s="245">
        <v>150</v>
      </c>
      <c r="G7" s="131"/>
      <c r="H7" s="339">
        <v>15.6</v>
      </c>
      <c r="I7" s="17">
        <v>16.350000000000001</v>
      </c>
      <c r="J7" s="49">
        <v>2.7</v>
      </c>
      <c r="K7" s="361">
        <v>220.2</v>
      </c>
    </row>
    <row r="8" spans="1:13" s="40" customFormat="1" ht="26.4" customHeight="1">
      <c r="A8" s="189"/>
      <c r="B8" s="211"/>
      <c r="C8" s="169">
        <v>114</v>
      </c>
      <c r="D8" s="197" t="s">
        <v>53</v>
      </c>
      <c r="E8" s="228" t="s">
        <v>60</v>
      </c>
      <c r="F8" s="350">
        <v>200</v>
      </c>
      <c r="G8" s="169"/>
      <c r="H8" s="339">
        <v>0.2</v>
      </c>
      <c r="I8" s="17">
        <v>0</v>
      </c>
      <c r="J8" s="49">
        <v>11</v>
      </c>
      <c r="K8" s="361">
        <v>44.8</v>
      </c>
      <c r="L8" s="164"/>
      <c r="M8" s="164"/>
    </row>
    <row r="9" spans="1:13" s="40" customFormat="1" ht="26.4" customHeight="1">
      <c r="A9" s="189"/>
      <c r="B9" s="200"/>
      <c r="C9" s="131">
        <v>121</v>
      </c>
      <c r="D9" s="344" t="s">
        <v>59</v>
      </c>
      <c r="E9" s="345" t="s">
        <v>59</v>
      </c>
      <c r="F9" s="242">
        <v>30</v>
      </c>
      <c r="G9" s="169"/>
      <c r="H9" s="339">
        <v>2.16</v>
      </c>
      <c r="I9" s="17">
        <v>0.81</v>
      </c>
      <c r="J9" s="49">
        <v>14.73</v>
      </c>
      <c r="K9" s="361">
        <v>75.66</v>
      </c>
      <c r="L9" s="164"/>
      <c r="M9" s="164"/>
    </row>
    <row r="10" spans="1:13" s="40" customFormat="1" ht="26.4" customHeight="1">
      <c r="A10" s="189"/>
      <c r="B10" s="180"/>
      <c r="C10" s="169">
        <v>120</v>
      </c>
      <c r="D10" s="197" t="s">
        <v>16</v>
      </c>
      <c r="E10" s="232" t="s">
        <v>22</v>
      </c>
      <c r="F10" s="179">
        <v>20</v>
      </c>
      <c r="G10" s="359"/>
      <c r="H10" s="339">
        <v>1.1399999999999999</v>
      </c>
      <c r="I10" s="17">
        <v>0.22</v>
      </c>
      <c r="J10" s="49">
        <v>7.44</v>
      </c>
      <c r="K10" s="362">
        <v>36.26</v>
      </c>
      <c r="L10" s="164"/>
      <c r="M10" s="164"/>
    </row>
    <row r="11" spans="1:13" s="40" customFormat="1" ht="26.4" customHeight="1">
      <c r="A11" s="189"/>
      <c r="B11" s="211"/>
      <c r="C11" s="132"/>
      <c r="D11" s="198"/>
      <c r="E11" s="240" t="s">
        <v>24</v>
      </c>
      <c r="F11" s="382">
        <f>F7+F8+F9+F10+100</f>
        <v>500</v>
      </c>
      <c r="G11" s="385">
        <f t="shared" ref="G11:K11" si="0">G7+G8+G9+G10+100</f>
        <v>100</v>
      </c>
      <c r="H11" s="656">
        <f t="shared" si="0"/>
        <v>119.1</v>
      </c>
      <c r="I11" s="109">
        <f t="shared" si="0"/>
        <v>117.38</v>
      </c>
      <c r="J11" s="383">
        <f t="shared" si="0"/>
        <v>135.87</v>
      </c>
      <c r="K11" s="583">
        <f t="shared" si="0"/>
        <v>476.91999999999996</v>
      </c>
    </row>
    <row r="12" spans="1:13" s="40" customFormat="1" ht="26.4" customHeight="1" thickBot="1">
      <c r="A12" s="190"/>
      <c r="B12" s="347"/>
      <c r="C12" s="280"/>
      <c r="D12" s="355"/>
      <c r="E12" s="241" t="s">
        <v>25</v>
      </c>
      <c r="F12" s="183"/>
      <c r="G12" s="295"/>
      <c r="H12" s="377"/>
      <c r="I12" s="378"/>
      <c r="J12" s="779"/>
      <c r="K12" s="493">
        <f>K11/23.5</f>
        <v>20.294468085106381</v>
      </c>
    </row>
    <row r="13" spans="1:13" s="20" customFormat="1" ht="26.4" customHeight="1">
      <c r="A13" s="191" t="s">
        <v>7</v>
      </c>
      <c r="B13" s="319"/>
      <c r="C13" s="297">
        <v>12</v>
      </c>
      <c r="D13" s="298" t="s">
        <v>23</v>
      </c>
      <c r="E13" s="299" t="s">
        <v>167</v>
      </c>
      <c r="F13" s="297" t="s">
        <v>88</v>
      </c>
      <c r="G13" s="777"/>
      <c r="H13" s="533">
        <v>4.38</v>
      </c>
      <c r="I13" s="60">
        <v>8.4</v>
      </c>
      <c r="J13" s="61">
        <v>1.74</v>
      </c>
      <c r="K13" s="766">
        <v>100.02</v>
      </c>
      <c r="L13" s="40"/>
      <c r="M13" s="40"/>
    </row>
    <row r="14" spans="1:13" s="20" customFormat="1" ht="26.4" customHeight="1">
      <c r="A14" s="137"/>
      <c r="B14" s="121"/>
      <c r="C14" s="132">
        <v>31</v>
      </c>
      <c r="D14" s="198" t="s">
        <v>136</v>
      </c>
      <c r="E14" s="238" t="s">
        <v>106</v>
      </c>
      <c r="F14" s="314">
        <v>200</v>
      </c>
      <c r="G14" s="132"/>
      <c r="H14" s="340">
        <v>5.74</v>
      </c>
      <c r="I14" s="13">
        <v>8.7799999999999994</v>
      </c>
      <c r="J14" s="54">
        <v>8.74</v>
      </c>
      <c r="K14" s="133">
        <v>138.04</v>
      </c>
      <c r="L14" s="164"/>
      <c r="M14" s="164"/>
    </row>
    <row r="15" spans="1:13" s="40" customFormat="1" ht="26.4" customHeight="1">
      <c r="A15" s="138"/>
      <c r="B15" s="211"/>
      <c r="C15" s="132">
        <v>194</v>
      </c>
      <c r="D15" s="198" t="s">
        <v>10</v>
      </c>
      <c r="E15" s="238" t="s">
        <v>145</v>
      </c>
      <c r="F15" s="314">
        <v>90</v>
      </c>
      <c r="G15" s="132"/>
      <c r="H15" s="594">
        <v>16.559999999999999</v>
      </c>
      <c r="I15" s="123">
        <v>14.22</v>
      </c>
      <c r="J15" s="128">
        <v>11.7</v>
      </c>
      <c r="K15" s="735">
        <v>240.93</v>
      </c>
      <c r="L15" s="164"/>
      <c r="M15" s="164"/>
    </row>
    <row r="16" spans="1:13" s="40" customFormat="1" ht="35.25" customHeight="1">
      <c r="A16" s="138"/>
      <c r="B16" s="153"/>
      <c r="C16" s="132">
        <v>233</v>
      </c>
      <c r="D16" s="277" t="s">
        <v>79</v>
      </c>
      <c r="E16" s="415" t="s">
        <v>183</v>
      </c>
      <c r="F16" s="180">
        <v>150</v>
      </c>
      <c r="G16" s="132"/>
      <c r="H16" s="349">
        <v>3.15</v>
      </c>
      <c r="I16" s="110">
        <v>10.54</v>
      </c>
      <c r="J16" s="282">
        <v>20.86</v>
      </c>
      <c r="K16" s="593">
        <v>192</v>
      </c>
      <c r="L16" s="164"/>
      <c r="M16" s="164"/>
    </row>
    <row r="17" spans="1:13" s="20" customFormat="1" ht="39" customHeight="1">
      <c r="A17" s="139"/>
      <c r="B17" s="153"/>
      <c r="C17" s="593">
        <v>95</v>
      </c>
      <c r="D17" s="198" t="s">
        <v>20</v>
      </c>
      <c r="E17" s="279" t="s">
        <v>105</v>
      </c>
      <c r="F17" s="573">
        <v>200</v>
      </c>
      <c r="G17" s="574"/>
      <c r="H17" s="390">
        <v>0</v>
      </c>
      <c r="I17" s="24">
        <v>0</v>
      </c>
      <c r="J17" s="57">
        <v>24.4</v>
      </c>
      <c r="K17" s="389">
        <v>97.6</v>
      </c>
      <c r="L17" s="164"/>
      <c r="M17" s="106"/>
    </row>
    <row r="18" spans="1:13" s="20" customFormat="1" ht="26.4" customHeight="1">
      <c r="A18" s="139"/>
      <c r="B18" s="153"/>
      <c r="C18" s="593">
        <v>119</v>
      </c>
      <c r="D18" s="198" t="s">
        <v>15</v>
      </c>
      <c r="E18" s="279" t="s">
        <v>67</v>
      </c>
      <c r="F18" s="180">
        <v>30</v>
      </c>
      <c r="G18" s="574"/>
      <c r="H18" s="390">
        <v>2.13</v>
      </c>
      <c r="I18" s="24">
        <v>0.21</v>
      </c>
      <c r="J18" s="57">
        <v>13.26</v>
      </c>
      <c r="K18" s="665">
        <v>72</v>
      </c>
      <c r="L18" s="164"/>
      <c r="M18" s="106"/>
    </row>
    <row r="19" spans="1:13" s="20" customFormat="1" ht="26.4" customHeight="1">
      <c r="A19" s="139"/>
      <c r="B19" s="180"/>
      <c r="C19" s="132">
        <v>120</v>
      </c>
      <c r="D19" s="198" t="s">
        <v>16</v>
      </c>
      <c r="E19" s="279" t="s">
        <v>22</v>
      </c>
      <c r="F19" s="180">
        <v>20</v>
      </c>
      <c r="G19" s="574"/>
      <c r="H19" s="390">
        <v>1.1399999999999999</v>
      </c>
      <c r="I19" s="24">
        <v>0.22</v>
      </c>
      <c r="J19" s="57">
        <v>7.44</v>
      </c>
      <c r="K19" s="665">
        <v>36.26</v>
      </c>
      <c r="L19" s="164"/>
      <c r="M19" s="106"/>
    </row>
    <row r="20" spans="1:13" s="40" customFormat="1" ht="26.4" customHeight="1">
      <c r="A20" s="138"/>
      <c r="B20" s="211"/>
      <c r="C20" s="366"/>
      <c r="D20" s="613"/>
      <c r="E20" s="240" t="s">
        <v>24</v>
      </c>
      <c r="F20" s="185">
        <f>F14+F15+F16+F17+F18+F19+60</f>
        <v>750</v>
      </c>
      <c r="G20" s="366"/>
      <c r="H20" s="273">
        <f t="shared" ref="H20:K20" si="1">H13+H14+H15+H16+H17+H18+H19</f>
        <v>33.099999999999994</v>
      </c>
      <c r="I20" s="37">
        <f t="shared" si="1"/>
        <v>42.37</v>
      </c>
      <c r="J20" s="84">
        <f t="shared" si="1"/>
        <v>88.14</v>
      </c>
      <c r="K20" s="778">
        <f t="shared" si="1"/>
        <v>876.85</v>
      </c>
    </row>
    <row r="21" spans="1:13" s="40" customFormat="1" ht="26.4" customHeight="1" thickBot="1">
      <c r="A21" s="192"/>
      <c r="B21" s="347"/>
      <c r="C21" s="280"/>
      <c r="D21" s="355"/>
      <c r="E21" s="241" t="s">
        <v>25</v>
      </c>
      <c r="F21" s="183"/>
      <c r="G21" s="280"/>
      <c r="H21" s="276"/>
      <c r="I21" s="62"/>
      <c r="J21" s="146"/>
      <c r="K21" s="762">
        <f>K20/23.5</f>
        <v>37.312765957446807</v>
      </c>
    </row>
    <row r="22" spans="1:13" ht="15.6">
      <c r="A22" s="9"/>
      <c r="B22" s="316"/>
      <c r="C22" s="317"/>
      <c r="D22" s="327"/>
      <c r="E22" s="32"/>
      <c r="F22" s="32"/>
      <c r="G22" s="287"/>
      <c r="H22" s="288"/>
      <c r="I22" s="287"/>
      <c r="J22" s="32"/>
      <c r="K22" s="289"/>
    </row>
  </sheetData>
  <pageMargins left="0.7" right="0.7" top="0.75" bottom="0.75" header="0.3" footer="0.3"/>
  <pageSetup paperSize="9" scale="44" orientation="landscape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theme="0"/>
  </sheetPr>
  <dimension ref="A2:M22"/>
  <sheetViews>
    <sheetView zoomScale="60" zoomScaleNormal="60" workbookViewId="0">
      <selection activeCell="D2" sqref="D2"/>
    </sheetView>
  </sheetViews>
  <sheetFormatPr defaultRowHeight="14.4"/>
  <cols>
    <col min="1" max="1" width="16.88671875" customWidth="1"/>
    <col min="2" max="3" width="15.6640625" style="5" customWidth="1"/>
    <col min="4" max="4" width="22.44140625" style="142" customWidth="1"/>
    <col min="5" max="5" width="73" customWidth="1"/>
    <col min="6" max="6" width="15.44140625" customWidth="1"/>
    <col min="7" max="7" width="15.6640625" customWidth="1"/>
    <col min="8" max="8" width="12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201</v>
      </c>
      <c r="B2" s="7"/>
      <c r="C2" s="323"/>
      <c r="D2" s="325" t="s">
        <v>199</v>
      </c>
      <c r="E2" s="6"/>
      <c r="F2" s="8" t="s">
        <v>2</v>
      </c>
      <c r="G2" s="149">
        <v>16</v>
      </c>
      <c r="H2" s="6"/>
      <c r="K2" s="8"/>
    </row>
    <row r="3" spans="1:13" ht="15" thickBot="1">
      <c r="A3" s="1"/>
      <c r="B3" s="3"/>
      <c r="C3" s="324"/>
      <c r="D3" s="326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704"/>
      <c r="C4" s="703" t="s">
        <v>45</v>
      </c>
      <c r="D4" s="352"/>
      <c r="E4" s="227"/>
      <c r="F4" s="706"/>
      <c r="G4" s="705"/>
      <c r="H4" s="371" t="s">
        <v>26</v>
      </c>
      <c r="I4" s="372"/>
      <c r="J4" s="373"/>
      <c r="K4" s="477" t="s">
        <v>27</v>
      </c>
    </row>
    <row r="5" spans="1:13" s="20" customFormat="1" ht="28.5" customHeight="1" thickBot="1">
      <c r="A5" s="188" t="s">
        <v>0</v>
      </c>
      <c r="B5" s="136"/>
      <c r="C5" s="130" t="s">
        <v>46</v>
      </c>
      <c r="D5" s="353" t="s">
        <v>47</v>
      </c>
      <c r="E5" s="130" t="s">
        <v>44</v>
      </c>
      <c r="F5" s="136" t="s">
        <v>30</v>
      </c>
      <c r="G5" s="130" t="s">
        <v>43</v>
      </c>
      <c r="H5" s="338" t="s">
        <v>31</v>
      </c>
      <c r="I5" s="96" t="s">
        <v>32</v>
      </c>
      <c r="J5" s="97" t="s">
        <v>33</v>
      </c>
      <c r="K5" s="478" t="s">
        <v>34</v>
      </c>
    </row>
    <row r="6" spans="1:13" s="20" customFormat="1" ht="39" customHeight="1">
      <c r="A6" s="137" t="s">
        <v>6</v>
      </c>
      <c r="B6" s="203"/>
      <c r="C6" s="618" t="s">
        <v>54</v>
      </c>
      <c r="D6" s="611" t="s">
        <v>23</v>
      </c>
      <c r="E6" s="758" t="s">
        <v>175</v>
      </c>
      <c r="F6" s="297">
        <v>48</v>
      </c>
      <c r="G6" s="761"/>
      <c r="H6" s="721">
        <v>2.88</v>
      </c>
      <c r="I6" s="590">
        <v>13.92</v>
      </c>
      <c r="J6" s="722">
        <v>28.8</v>
      </c>
      <c r="K6" s="766">
        <v>254.4</v>
      </c>
    </row>
    <row r="7" spans="1:13" s="40" customFormat="1" ht="26.4" customHeight="1">
      <c r="A7" s="189"/>
      <c r="B7" s="211"/>
      <c r="C7" s="220">
        <v>56</v>
      </c>
      <c r="D7" s="277" t="s">
        <v>77</v>
      </c>
      <c r="E7" s="443" t="s">
        <v>147</v>
      </c>
      <c r="F7" s="248" t="s">
        <v>122</v>
      </c>
      <c r="G7" s="132"/>
      <c r="H7" s="390">
        <v>6.25</v>
      </c>
      <c r="I7" s="24">
        <v>7.15</v>
      </c>
      <c r="J7" s="57">
        <v>31.59</v>
      </c>
      <c r="K7" s="389">
        <v>215.25</v>
      </c>
    </row>
    <row r="8" spans="1:13" s="40" customFormat="1" ht="26.4" customHeight="1">
      <c r="A8" s="189"/>
      <c r="B8" s="211"/>
      <c r="C8" s="220">
        <v>115</v>
      </c>
      <c r="D8" s="277" t="s">
        <v>53</v>
      </c>
      <c r="E8" s="284" t="s">
        <v>52</v>
      </c>
      <c r="F8" s="211">
        <v>200</v>
      </c>
      <c r="G8" s="132"/>
      <c r="H8" s="390">
        <v>6.6</v>
      </c>
      <c r="I8" s="24">
        <v>5.0999999999999996</v>
      </c>
      <c r="J8" s="57">
        <v>18.600000000000001</v>
      </c>
      <c r="K8" s="389">
        <v>148.4</v>
      </c>
      <c r="L8" s="164"/>
      <c r="M8" s="164"/>
    </row>
    <row r="9" spans="1:13" s="40" customFormat="1" ht="26.4" customHeight="1">
      <c r="A9" s="189"/>
      <c r="B9" s="343"/>
      <c r="C9" s="620">
        <v>119</v>
      </c>
      <c r="D9" s="174" t="s">
        <v>67</v>
      </c>
      <c r="E9" s="278" t="s">
        <v>48</v>
      </c>
      <c r="F9" s="180">
        <v>30</v>
      </c>
      <c r="G9" s="707"/>
      <c r="H9" s="390">
        <v>2.13</v>
      </c>
      <c r="I9" s="24">
        <v>0.21</v>
      </c>
      <c r="J9" s="57">
        <v>13.26</v>
      </c>
      <c r="K9" s="665">
        <v>72</v>
      </c>
      <c r="L9" s="164"/>
      <c r="M9" s="164"/>
    </row>
    <row r="10" spans="1:13" s="40" customFormat="1" ht="26.4" customHeight="1">
      <c r="A10" s="189"/>
      <c r="B10" s="180"/>
      <c r="C10" s="220">
        <v>120</v>
      </c>
      <c r="D10" s="174" t="s">
        <v>55</v>
      </c>
      <c r="E10" s="278" t="s">
        <v>14</v>
      </c>
      <c r="F10" s="180">
        <v>20</v>
      </c>
      <c r="G10" s="707"/>
      <c r="H10" s="390">
        <v>1.1399999999999999</v>
      </c>
      <c r="I10" s="24">
        <v>0.22</v>
      </c>
      <c r="J10" s="57">
        <v>7.44</v>
      </c>
      <c r="K10" s="665">
        <v>36.26</v>
      </c>
      <c r="L10" s="164"/>
      <c r="M10" s="164"/>
    </row>
    <row r="11" spans="1:13" s="40" customFormat="1" ht="26.4" customHeight="1">
      <c r="A11" s="189"/>
      <c r="B11" s="180"/>
      <c r="C11" s="220"/>
      <c r="D11" s="174"/>
      <c r="E11" s="240" t="s">
        <v>24</v>
      </c>
      <c r="F11" s="382">
        <f>F6+F8+F9+F10+205</f>
        <v>503</v>
      </c>
      <c r="G11" s="707"/>
      <c r="H11" s="390">
        <f t="shared" ref="H11:K11" si="0">H6+H7+H8+H9+H10</f>
        <v>19</v>
      </c>
      <c r="I11" s="24">
        <f t="shared" si="0"/>
        <v>26.6</v>
      </c>
      <c r="J11" s="57">
        <f t="shared" si="0"/>
        <v>99.690000000000012</v>
      </c>
      <c r="K11" s="389">
        <f t="shared" si="0"/>
        <v>726.31</v>
      </c>
      <c r="L11" s="164"/>
      <c r="M11" s="164"/>
    </row>
    <row r="12" spans="1:13" s="40" customFormat="1" ht="26.4" customHeight="1" thickBot="1">
      <c r="A12" s="190"/>
      <c r="B12" s="347"/>
      <c r="C12" s="268"/>
      <c r="D12" s="355"/>
      <c r="E12" s="241" t="s">
        <v>25</v>
      </c>
      <c r="F12" s="577"/>
      <c r="G12" s="280"/>
      <c r="H12" s="276"/>
      <c r="I12" s="62"/>
      <c r="J12" s="146"/>
      <c r="K12" s="762">
        <f>K11/23.5</f>
        <v>30.906808510638296</v>
      </c>
    </row>
    <row r="13" spans="1:13" s="20" customFormat="1" ht="26.4" customHeight="1">
      <c r="A13" s="137" t="s">
        <v>7</v>
      </c>
      <c r="B13" s="391"/>
      <c r="C13" s="392">
        <v>137</v>
      </c>
      <c r="D13" s="291" t="s">
        <v>23</v>
      </c>
      <c r="E13" s="293" t="s">
        <v>103</v>
      </c>
      <c r="F13" s="296">
        <v>150</v>
      </c>
      <c r="G13" s="760"/>
      <c r="H13" s="379">
        <v>1.35</v>
      </c>
      <c r="I13" s="46">
        <v>0</v>
      </c>
      <c r="J13" s="47">
        <v>12.9</v>
      </c>
      <c r="K13" s="763">
        <v>57</v>
      </c>
      <c r="L13" s="40"/>
      <c r="M13" s="40"/>
    </row>
    <row r="14" spans="1:13" s="20" customFormat="1" ht="26.4" customHeight="1">
      <c r="A14" s="137"/>
      <c r="B14" s="121"/>
      <c r="C14" s="162">
        <v>138</v>
      </c>
      <c r="D14" s="354" t="s">
        <v>9</v>
      </c>
      <c r="E14" s="336" t="s">
        <v>83</v>
      </c>
      <c r="F14" s="245">
        <v>200</v>
      </c>
      <c r="G14" s="194"/>
      <c r="H14" s="340">
        <v>6.2</v>
      </c>
      <c r="I14" s="13">
        <v>6.2</v>
      </c>
      <c r="J14" s="54">
        <v>11</v>
      </c>
      <c r="K14" s="195">
        <v>125.8</v>
      </c>
      <c r="L14" s="164"/>
      <c r="M14" s="164"/>
    </row>
    <row r="15" spans="1:13" s="40" customFormat="1" ht="32.25" customHeight="1">
      <c r="A15" s="138"/>
      <c r="B15" s="211"/>
      <c r="C15" s="163">
        <v>58</v>
      </c>
      <c r="D15" s="196" t="s">
        <v>10</v>
      </c>
      <c r="E15" s="228" t="s">
        <v>49</v>
      </c>
      <c r="F15" s="179">
        <v>90</v>
      </c>
      <c r="G15" s="193"/>
      <c r="H15" s="339">
        <v>12.39</v>
      </c>
      <c r="I15" s="17">
        <v>14.03</v>
      </c>
      <c r="J15" s="49">
        <v>2.5499999999999998</v>
      </c>
      <c r="K15" s="269">
        <v>188.2</v>
      </c>
      <c r="L15" s="164"/>
      <c r="M15" s="164"/>
    </row>
    <row r="16" spans="1:13" s="40" customFormat="1" ht="27" customHeight="1">
      <c r="A16" s="138"/>
      <c r="B16" s="155"/>
      <c r="C16" s="221">
        <v>55</v>
      </c>
      <c r="D16" s="196" t="s">
        <v>79</v>
      </c>
      <c r="E16" s="228" t="s">
        <v>148</v>
      </c>
      <c r="F16" s="179">
        <v>150</v>
      </c>
      <c r="G16" s="193"/>
      <c r="H16" s="340">
        <v>3.6</v>
      </c>
      <c r="I16" s="13">
        <v>4.95</v>
      </c>
      <c r="J16" s="54">
        <v>24.6</v>
      </c>
      <c r="K16" s="195">
        <v>156.6</v>
      </c>
      <c r="L16" s="164"/>
      <c r="M16" s="164"/>
    </row>
    <row r="17" spans="1:13" s="20" customFormat="1" ht="38.25" customHeight="1">
      <c r="A17" s="139"/>
      <c r="B17" s="153"/>
      <c r="C17" s="424">
        <v>104</v>
      </c>
      <c r="D17" s="197" t="s">
        <v>20</v>
      </c>
      <c r="E17" s="228" t="s">
        <v>107</v>
      </c>
      <c r="F17" s="179">
        <v>200</v>
      </c>
      <c r="G17" s="225"/>
      <c r="H17" s="339">
        <v>0</v>
      </c>
      <c r="I17" s="17">
        <v>0</v>
      </c>
      <c r="J17" s="49">
        <v>19.8</v>
      </c>
      <c r="K17" s="269">
        <v>81.599999999999994</v>
      </c>
      <c r="L17" s="106"/>
      <c r="M17" s="106"/>
    </row>
    <row r="18" spans="1:13" s="20" customFormat="1" ht="26.4" customHeight="1">
      <c r="A18" s="139"/>
      <c r="B18" s="153"/>
      <c r="C18" s="424">
        <v>119</v>
      </c>
      <c r="D18" s="196" t="s">
        <v>15</v>
      </c>
      <c r="E18" s="239" t="s">
        <v>67</v>
      </c>
      <c r="F18" s="179">
        <v>45</v>
      </c>
      <c r="G18" s="193"/>
      <c r="H18" s="339">
        <v>3.19</v>
      </c>
      <c r="I18" s="17">
        <v>0.31</v>
      </c>
      <c r="J18" s="49">
        <v>19.89</v>
      </c>
      <c r="K18" s="269">
        <v>108</v>
      </c>
      <c r="L18" s="106"/>
      <c r="M18" s="106"/>
    </row>
    <row r="19" spans="1:13" s="20" customFormat="1" ht="23.25" customHeight="1">
      <c r="A19" s="139"/>
      <c r="B19" s="181"/>
      <c r="C19" s="221">
        <v>120</v>
      </c>
      <c r="D19" s="196" t="s">
        <v>16</v>
      </c>
      <c r="E19" s="239" t="s">
        <v>55</v>
      </c>
      <c r="F19" s="179">
        <v>25</v>
      </c>
      <c r="G19" s="193"/>
      <c r="H19" s="339">
        <v>1.42</v>
      </c>
      <c r="I19" s="17">
        <v>0.27</v>
      </c>
      <c r="J19" s="49">
        <v>9.3000000000000007</v>
      </c>
      <c r="K19" s="269">
        <v>45.32</v>
      </c>
      <c r="L19" s="106"/>
      <c r="M19" s="106"/>
    </row>
    <row r="20" spans="1:13" s="40" customFormat="1" ht="26.4" customHeight="1">
      <c r="A20" s="138"/>
      <c r="B20" s="211"/>
      <c r="C20" s="222"/>
      <c r="D20" s="613"/>
      <c r="E20" s="240" t="s">
        <v>24</v>
      </c>
      <c r="F20" s="262">
        <f>SUM(F13:F19)</f>
        <v>860</v>
      </c>
      <c r="G20" s="367"/>
      <c r="H20" s="273">
        <f t="shared" ref="H20:K20" si="1">SUM(H13:H19)</f>
        <v>28.150000000000006</v>
      </c>
      <c r="I20" s="37">
        <f t="shared" si="1"/>
        <v>25.759999999999998</v>
      </c>
      <c r="J20" s="84">
        <f t="shared" si="1"/>
        <v>100.03999999999999</v>
      </c>
      <c r="K20" s="633">
        <f t="shared" si="1"/>
        <v>762.5200000000001</v>
      </c>
    </row>
    <row r="21" spans="1:13" s="40" customFormat="1" ht="26.4" customHeight="1" thickBot="1">
      <c r="A21" s="192"/>
      <c r="B21" s="347"/>
      <c r="C21" s="223"/>
      <c r="D21" s="759"/>
      <c r="E21" s="241" t="s">
        <v>25</v>
      </c>
      <c r="F21" s="183"/>
      <c r="G21" s="381"/>
      <c r="H21" s="276"/>
      <c r="I21" s="62"/>
      <c r="J21" s="146"/>
      <c r="K21" s="764">
        <f>K20/23.5</f>
        <v>32.447659574468091</v>
      </c>
    </row>
    <row r="22" spans="1:13" ht="15.6">
      <c r="A22" s="9"/>
      <c r="B22" s="316"/>
      <c r="C22" s="317"/>
      <c r="D22" s="327"/>
      <c r="E22" s="32"/>
      <c r="F22" s="32"/>
      <c r="G22" s="287"/>
      <c r="H22" s="288"/>
      <c r="I22" s="287"/>
      <c r="J22" s="32"/>
      <c r="K22" s="289"/>
    </row>
  </sheetData>
  <pageMargins left="0.7" right="0.7" top="0.75" bottom="0.75" header="0.3" footer="0.3"/>
  <pageSetup paperSize="9" scale="44" orientation="landscape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theme="0"/>
  </sheetPr>
  <dimension ref="A2:L33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3" width="15.6640625" style="5" customWidth="1"/>
    <col min="4" max="4" width="20.88671875" customWidth="1"/>
    <col min="5" max="5" width="64.441406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2" ht="22.8">
      <c r="A2" s="6" t="s">
        <v>201</v>
      </c>
      <c r="B2" s="323"/>
      <c r="C2" s="7"/>
      <c r="D2" s="6" t="s">
        <v>199</v>
      </c>
      <c r="E2" s="6"/>
      <c r="F2" s="8" t="s">
        <v>2</v>
      </c>
      <c r="G2" s="149">
        <v>17</v>
      </c>
      <c r="H2" s="6"/>
      <c r="K2" s="8"/>
    </row>
    <row r="3" spans="1:12" ht="15" thickBot="1">
      <c r="A3" s="1"/>
      <c r="B3" s="324"/>
      <c r="C3" s="3"/>
      <c r="D3" s="1"/>
      <c r="E3" s="1"/>
      <c r="F3" s="1"/>
      <c r="G3" s="1"/>
      <c r="H3" s="1"/>
      <c r="I3" s="1"/>
      <c r="J3" s="1"/>
      <c r="K3" s="1"/>
    </row>
    <row r="4" spans="1:12" s="20" customFormat="1" ht="21.75" customHeight="1">
      <c r="A4" s="187"/>
      <c r="B4" s="135"/>
      <c r="C4" s="129" t="s">
        <v>45</v>
      </c>
      <c r="D4" s="171"/>
      <c r="E4" s="227"/>
      <c r="F4" s="135"/>
      <c r="G4" s="135"/>
      <c r="H4" s="90" t="s">
        <v>26</v>
      </c>
      <c r="I4" s="90"/>
      <c r="J4" s="90"/>
      <c r="K4" s="420" t="s">
        <v>27</v>
      </c>
    </row>
    <row r="5" spans="1:12" s="20" customFormat="1" ht="28.5" customHeight="1" thickBot="1">
      <c r="A5" s="188" t="s">
        <v>0</v>
      </c>
      <c r="B5" s="136"/>
      <c r="C5" s="130" t="s">
        <v>46</v>
      </c>
      <c r="D5" s="172" t="s">
        <v>47</v>
      </c>
      <c r="E5" s="130" t="s">
        <v>44</v>
      </c>
      <c r="F5" s="136" t="s">
        <v>30</v>
      </c>
      <c r="G5" s="136" t="s">
        <v>43</v>
      </c>
      <c r="H5" s="95" t="s">
        <v>31</v>
      </c>
      <c r="I5" s="96" t="s">
        <v>32</v>
      </c>
      <c r="J5" s="249" t="s">
        <v>33</v>
      </c>
      <c r="K5" s="421" t="s">
        <v>34</v>
      </c>
    </row>
    <row r="6" spans="1:12" s="20" customFormat="1" ht="26.4" customHeight="1">
      <c r="A6" s="137" t="s">
        <v>6</v>
      </c>
      <c r="B6" s="184"/>
      <c r="C6" s="169">
        <v>1</v>
      </c>
      <c r="D6" s="196" t="s">
        <v>23</v>
      </c>
      <c r="E6" s="232" t="s">
        <v>13</v>
      </c>
      <c r="F6" s="179">
        <v>15</v>
      </c>
      <c r="G6" s="332"/>
      <c r="H6" s="21">
        <v>3.66</v>
      </c>
      <c r="I6" s="17">
        <v>3.54</v>
      </c>
      <c r="J6" s="22">
        <v>0</v>
      </c>
      <c r="K6" s="419">
        <v>46.5</v>
      </c>
    </row>
    <row r="7" spans="1:12" s="40" customFormat="1" ht="26.4" customHeight="1">
      <c r="A7" s="189"/>
      <c r="B7" s="211"/>
      <c r="C7" s="132">
        <v>81</v>
      </c>
      <c r="D7" s="277" t="s">
        <v>10</v>
      </c>
      <c r="E7" s="415" t="s">
        <v>93</v>
      </c>
      <c r="F7" s="180">
        <v>90</v>
      </c>
      <c r="G7" s="277"/>
      <c r="H7" s="23">
        <v>22.41</v>
      </c>
      <c r="I7" s="24">
        <v>15.3</v>
      </c>
      <c r="J7" s="25">
        <v>0.54</v>
      </c>
      <c r="K7" s="422">
        <v>229.77</v>
      </c>
    </row>
    <row r="8" spans="1:12" s="40" customFormat="1" ht="26.4" customHeight="1">
      <c r="A8" s="189"/>
      <c r="B8" s="211"/>
      <c r="C8" s="132">
        <v>227</v>
      </c>
      <c r="D8" s="277" t="s">
        <v>79</v>
      </c>
      <c r="E8" s="457" t="s">
        <v>164</v>
      </c>
      <c r="F8" s="408">
        <v>150</v>
      </c>
      <c r="G8" s="180"/>
      <c r="H8" s="349">
        <v>4.3499999999999996</v>
      </c>
      <c r="I8" s="110">
        <v>3.9</v>
      </c>
      <c r="J8" s="282">
        <v>20.399999999999999</v>
      </c>
      <c r="K8" s="593">
        <v>134.25</v>
      </c>
    </row>
    <row r="9" spans="1:12" s="40" customFormat="1" ht="36" customHeight="1">
      <c r="A9" s="189"/>
      <c r="B9" s="199"/>
      <c r="C9" s="133">
        <v>160</v>
      </c>
      <c r="D9" s="173" t="s">
        <v>126</v>
      </c>
      <c r="E9" s="231" t="s">
        <v>151</v>
      </c>
      <c r="F9" s="246">
        <v>200</v>
      </c>
      <c r="G9" s="179"/>
      <c r="H9" s="21">
        <v>0.4</v>
      </c>
      <c r="I9" s="17">
        <v>0.6</v>
      </c>
      <c r="J9" s="22">
        <v>17.8</v>
      </c>
      <c r="K9" s="425">
        <v>78.599999999999994</v>
      </c>
    </row>
    <row r="10" spans="1:12" s="40" customFormat="1" ht="26.4" customHeight="1">
      <c r="A10" s="189"/>
      <c r="B10" s="180"/>
      <c r="C10" s="133">
        <v>119</v>
      </c>
      <c r="D10" s="196" t="s">
        <v>15</v>
      </c>
      <c r="E10" s="232" t="s">
        <v>67</v>
      </c>
      <c r="F10" s="179">
        <v>30</v>
      </c>
      <c r="G10" s="315"/>
      <c r="H10" s="21">
        <v>2.13</v>
      </c>
      <c r="I10" s="17">
        <v>0.21</v>
      </c>
      <c r="J10" s="22">
        <v>13.26</v>
      </c>
      <c r="K10" s="419">
        <v>72</v>
      </c>
      <c r="L10" s="42"/>
    </row>
    <row r="11" spans="1:12" s="40" customFormat="1" ht="26.4" customHeight="1">
      <c r="A11" s="189"/>
      <c r="B11" s="200"/>
      <c r="C11" s="169">
        <v>120</v>
      </c>
      <c r="D11" s="196" t="s">
        <v>16</v>
      </c>
      <c r="E11" s="232" t="s">
        <v>22</v>
      </c>
      <c r="F11" s="179">
        <v>20</v>
      </c>
      <c r="G11" s="315"/>
      <c r="H11" s="21">
        <v>1.1399999999999999</v>
      </c>
      <c r="I11" s="17">
        <v>0.22</v>
      </c>
      <c r="J11" s="22">
        <v>7.44</v>
      </c>
      <c r="K11" s="419">
        <v>36.26</v>
      </c>
    </row>
    <row r="12" spans="1:12" s="40" customFormat="1" ht="26.4" customHeight="1">
      <c r="A12" s="189"/>
      <c r="B12" s="211"/>
      <c r="C12" s="132"/>
      <c r="D12" s="174"/>
      <c r="E12" s="240" t="s">
        <v>24</v>
      </c>
      <c r="F12" s="382">
        <f>SUM(F6:F11)</f>
        <v>505</v>
      </c>
      <c r="G12" s="180"/>
      <c r="H12" s="39">
        <f t="shared" ref="H12:J12" si="0">SUM(H6:H11)</f>
        <v>34.090000000000003</v>
      </c>
      <c r="I12" s="37">
        <f t="shared" si="0"/>
        <v>23.77</v>
      </c>
      <c r="J12" s="380">
        <f t="shared" si="0"/>
        <v>59.439999999999991</v>
      </c>
      <c r="K12" s="428">
        <f>SUM(K6:K11)</f>
        <v>597.38</v>
      </c>
    </row>
    <row r="13" spans="1:12" s="40" customFormat="1" ht="26.4" customHeight="1" thickBot="1">
      <c r="A13" s="190"/>
      <c r="B13" s="211"/>
      <c r="C13" s="280"/>
      <c r="D13" s="393"/>
      <c r="E13" s="241" t="s">
        <v>25</v>
      </c>
      <c r="F13" s="183"/>
      <c r="G13" s="410"/>
      <c r="H13" s="281"/>
      <c r="I13" s="201"/>
      <c r="J13" s="302"/>
      <c r="K13" s="423">
        <f>K12/23.5</f>
        <v>25.420425531914894</v>
      </c>
    </row>
    <row r="14" spans="1:12" s="20" customFormat="1" ht="36.75" customHeight="1">
      <c r="A14" s="191" t="s">
        <v>7</v>
      </c>
      <c r="B14" s="203"/>
      <c r="C14" s="414">
        <v>224</v>
      </c>
      <c r="D14" s="413" t="s">
        <v>23</v>
      </c>
      <c r="E14" s="582" t="s">
        <v>141</v>
      </c>
      <c r="F14" s="434">
        <v>60</v>
      </c>
      <c r="G14" s="411"/>
      <c r="H14" s="409">
        <v>4.5199999999999996</v>
      </c>
      <c r="I14" s="118">
        <v>5.05</v>
      </c>
      <c r="J14" s="119">
        <v>15.54</v>
      </c>
      <c r="K14" s="417">
        <v>138.9</v>
      </c>
      <c r="L14" s="40"/>
    </row>
    <row r="15" spans="1:12" s="20" customFormat="1" ht="26.4" customHeight="1">
      <c r="A15" s="137"/>
      <c r="B15" s="181"/>
      <c r="C15" s="131">
        <v>40</v>
      </c>
      <c r="D15" s="175" t="s">
        <v>9</v>
      </c>
      <c r="E15" s="237" t="s">
        <v>152</v>
      </c>
      <c r="F15" s="245">
        <v>200</v>
      </c>
      <c r="G15" s="181"/>
      <c r="H15" s="105">
        <v>5</v>
      </c>
      <c r="I15" s="13">
        <v>7.6</v>
      </c>
      <c r="J15" s="27">
        <v>12.8</v>
      </c>
      <c r="K15" s="424">
        <v>139.80000000000001</v>
      </c>
      <c r="L15" s="106"/>
    </row>
    <row r="16" spans="1:12" s="40" customFormat="1" ht="26.4" customHeight="1">
      <c r="A16" s="138"/>
      <c r="B16" s="153"/>
      <c r="C16" s="132">
        <v>178</v>
      </c>
      <c r="D16" s="174" t="s">
        <v>10</v>
      </c>
      <c r="E16" s="238" t="s">
        <v>170</v>
      </c>
      <c r="F16" s="248">
        <v>240</v>
      </c>
      <c r="G16" s="180"/>
      <c r="H16" s="105">
        <v>25.92</v>
      </c>
      <c r="I16" s="13">
        <v>14.64</v>
      </c>
      <c r="J16" s="27">
        <v>12.48</v>
      </c>
      <c r="K16" s="424">
        <v>284.39999999999998</v>
      </c>
      <c r="L16" s="164"/>
    </row>
    <row r="17" spans="1:12" s="20" customFormat="1" ht="33.75" customHeight="1">
      <c r="A17" s="139"/>
      <c r="B17" s="181"/>
      <c r="C17" s="131">
        <v>219</v>
      </c>
      <c r="D17" s="354" t="s">
        <v>20</v>
      </c>
      <c r="E17" s="336" t="s">
        <v>90</v>
      </c>
      <c r="F17" s="245">
        <v>200</v>
      </c>
      <c r="G17" s="181"/>
      <c r="H17" s="339">
        <v>0</v>
      </c>
      <c r="I17" s="17">
        <v>0</v>
      </c>
      <c r="J17" s="49">
        <v>25</v>
      </c>
      <c r="K17" s="362">
        <v>100</v>
      </c>
      <c r="L17" s="106"/>
    </row>
    <row r="18" spans="1:12" s="20" customFormat="1" ht="26.4" customHeight="1">
      <c r="A18" s="139"/>
      <c r="B18" s="182"/>
      <c r="C18" s="133"/>
      <c r="D18" s="196" t="s">
        <v>15</v>
      </c>
      <c r="E18" s="239" t="s">
        <v>67</v>
      </c>
      <c r="F18" s="179">
        <v>45</v>
      </c>
      <c r="G18" s="313"/>
      <c r="H18" s="21">
        <v>3.19</v>
      </c>
      <c r="I18" s="17">
        <v>0.31</v>
      </c>
      <c r="J18" s="22">
        <v>19.89</v>
      </c>
      <c r="K18" s="425">
        <v>108</v>
      </c>
      <c r="L18" s="106"/>
    </row>
    <row r="19" spans="1:12" s="20" customFormat="1" ht="26.4" customHeight="1">
      <c r="A19" s="139"/>
      <c r="B19" s="182"/>
      <c r="C19" s="169"/>
      <c r="D19" s="196" t="s">
        <v>16</v>
      </c>
      <c r="E19" s="239" t="s">
        <v>55</v>
      </c>
      <c r="F19" s="179">
        <v>25</v>
      </c>
      <c r="G19" s="313"/>
      <c r="H19" s="21">
        <v>1.42</v>
      </c>
      <c r="I19" s="17">
        <v>0.27</v>
      </c>
      <c r="J19" s="22">
        <v>9.3000000000000007</v>
      </c>
      <c r="K19" s="425">
        <v>45.32</v>
      </c>
      <c r="L19" s="106"/>
    </row>
    <row r="20" spans="1:12" s="40" customFormat="1" ht="26.4" customHeight="1">
      <c r="A20" s="138"/>
      <c r="B20" s="153"/>
      <c r="C20" s="366"/>
      <c r="D20" s="177"/>
      <c r="E20" s="240" t="s">
        <v>24</v>
      </c>
      <c r="F20" s="262">
        <f>SUM(F14:F19)</f>
        <v>770</v>
      </c>
      <c r="G20" s="185"/>
      <c r="H20" s="126">
        <f t="shared" ref="H20:J20" si="1">SUM(H14:H19)</f>
        <v>40.049999999999997</v>
      </c>
      <c r="I20" s="125">
        <f t="shared" si="1"/>
        <v>27.869999999999997</v>
      </c>
      <c r="J20" s="253">
        <f t="shared" si="1"/>
        <v>95.009999999999991</v>
      </c>
      <c r="K20" s="426">
        <f>SUM(K14:K19)</f>
        <v>816.42000000000007</v>
      </c>
    </row>
    <row r="21" spans="1:12" s="40" customFormat="1" ht="26.4" customHeight="1" thickBot="1">
      <c r="A21" s="192"/>
      <c r="B21" s="154"/>
      <c r="C21" s="368"/>
      <c r="D21" s="178"/>
      <c r="E21" s="241" t="s">
        <v>25</v>
      </c>
      <c r="F21" s="183"/>
      <c r="G21" s="183"/>
      <c r="H21" s="204"/>
      <c r="I21" s="62"/>
      <c r="J21" s="168"/>
      <c r="K21" s="427">
        <f>K20/23.5</f>
        <v>34.741276595744687</v>
      </c>
    </row>
    <row r="22" spans="1:12">
      <c r="A22" s="2"/>
      <c r="B22" s="4"/>
      <c r="C22" s="4"/>
      <c r="D22" s="2"/>
      <c r="E22" s="2"/>
      <c r="F22" s="2"/>
      <c r="G22" s="9"/>
      <c r="H22" s="10"/>
      <c r="I22" s="9"/>
      <c r="J22" s="2"/>
      <c r="K22" s="12"/>
    </row>
    <row r="23" spans="1:12" ht="18">
      <c r="D23" s="11"/>
      <c r="E23" s="29"/>
      <c r="F23" s="30"/>
      <c r="G23" s="11"/>
      <c r="H23" s="11"/>
      <c r="I23" s="11"/>
      <c r="J23" s="11"/>
    </row>
    <row r="24" spans="1:12" ht="18">
      <c r="D24" s="11"/>
      <c r="E24" s="29"/>
      <c r="F24" s="30"/>
      <c r="G24" s="11"/>
      <c r="H24" s="11"/>
      <c r="I24" s="11"/>
      <c r="J24" s="11"/>
    </row>
    <row r="26" spans="1:12" ht="18">
      <c r="D26" s="11"/>
      <c r="E26" s="29"/>
      <c r="F26" s="30"/>
      <c r="G26" s="11"/>
      <c r="H26" s="11"/>
      <c r="I26" s="11"/>
      <c r="J26" s="11"/>
    </row>
    <row r="27" spans="1:12">
      <c r="D27" s="11"/>
      <c r="E27" s="11"/>
      <c r="F27" s="11"/>
      <c r="G27" s="11"/>
      <c r="H27" s="11"/>
      <c r="I27" s="11"/>
      <c r="J27" s="11"/>
    </row>
    <row r="28" spans="1:12">
      <c r="D28" s="11"/>
      <c r="E28" s="11"/>
      <c r="F28" s="11"/>
      <c r="G28" s="11"/>
      <c r="H28" s="11"/>
      <c r="I28" s="11"/>
      <c r="J28" s="11"/>
    </row>
    <row r="29" spans="1:12">
      <c r="D29" s="11"/>
      <c r="E29" s="11"/>
      <c r="F29" s="11"/>
      <c r="G29" s="11"/>
      <c r="H29" s="11"/>
      <c r="I29" s="11"/>
      <c r="J29" s="11"/>
    </row>
    <row r="30" spans="1:12">
      <c r="D30" s="11"/>
      <c r="E30" s="11"/>
      <c r="F30" s="11"/>
      <c r="G30" s="11"/>
      <c r="H30" s="11"/>
      <c r="I30" s="11"/>
      <c r="J30" s="11"/>
    </row>
    <row r="31" spans="1:12">
      <c r="D31" s="11"/>
      <c r="E31" s="11"/>
      <c r="F31" s="11"/>
      <c r="G31" s="11"/>
      <c r="H31" s="11"/>
      <c r="I31" s="11"/>
      <c r="J31" s="11"/>
    </row>
    <row r="32" spans="1:12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</sheetData>
  <pageMargins left="0.7" right="0.7" top="0.75" bottom="0.75" header="0.3" footer="0.3"/>
  <pageSetup paperSize="9" scale="44" orientation="landscape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theme="0"/>
  </sheetPr>
  <dimension ref="A2:K34"/>
  <sheetViews>
    <sheetView zoomScale="60" zoomScaleNormal="60" workbookViewId="0">
      <selection activeCell="L1" sqref="L1:S1048576"/>
    </sheetView>
  </sheetViews>
  <sheetFormatPr defaultRowHeight="14.4"/>
  <cols>
    <col min="1" max="1" width="19.6640625" customWidth="1"/>
    <col min="2" max="2" width="9.33203125" customWidth="1"/>
    <col min="3" max="3" width="16.109375" style="5" customWidth="1"/>
    <col min="4" max="4" width="22.3320312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201</v>
      </c>
      <c r="B2" s="6"/>
      <c r="C2" s="7"/>
      <c r="D2" s="6" t="s">
        <v>199</v>
      </c>
      <c r="E2" s="6"/>
      <c r="F2" s="8" t="s">
        <v>2</v>
      </c>
      <c r="G2" s="149">
        <v>18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87"/>
      <c r="B4" s="187"/>
      <c r="C4" s="135" t="s">
        <v>45</v>
      </c>
      <c r="D4" s="171"/>
      <c r="E4" s="208"/>
      <c r="F4" s="129"/>
      <c r="G4" s="601"/>
      <c r="H4" s="363" t="s">
        <v>26</v>
      </c>
      <c r="I4" s="90"/>
      <c r="J4" s="364"/>
      <c r="K4" s="477" t="s">
        <v>27</v>
      </c>
    </row>
    <row r="5" spans="1:11" s="20" customFormat="1" ht="28.5" customHeight="1" thickBot="1">
      <c r="A5" s="188" t="s">
        <v>0</v>
      </c>
      <c r="B5" s="188"/>
      <c r="C5" s="136" t="s">
        <v>46</v>
      </c>
      <c r="D5" s="113" t="s">
        <v>47</v>
      </c>
      <c r="E5" s="136" t="s">
        <v>44</v>
      </c>
      <c r="F5" s="130" t="s">
        <v>30</v>
      </c>
      <c r="G5" s="136" t="s">
        <v>43</v>
      </c>
      <c r="H5" s="338" t="s">
        <v>31</v>
      </c>
      <c r="I5" s="96" t="s">
        <v>32</v>
      </c>
      <c r="J5" s="97" t="s">
        <v>33</v>
      </c>
      <c r="K5" s="478" t="s">
        <v>34</v>
      </c>
    </row>
    <row r="6" spans="1:11" s="20" customFormat="1" ht="37.5" customHeight="1">
      <c r="A6" s="191" t="s">
        <v>6</v>
      </c>
      <c r="B6" s="191"/>
      <c r="C6" s="184" t="s">
        <v>160</v>
      </c>
      <c r="D6" s="387" t="s">
        <v>23</v>
      </c>
      <c r="E6" s="568" t="s">
        <v>51</v>
      </c>
      <c r="F6" s="567">
        <v>17</v>
      </c>
      <c r="G6" s="184"/>
      <c r="H6" s="339">
        <v>1.7</v>
      </c>
      <c r="I6" s="17">
        <v>4.42</v>
      </c>
      <c r="J6" s="49">
        <v>0.85</v>
      </c>
      <c r="K6" s="361">
        <v>49.98</v>
      </c>
    </row>
    <row r="7" spans="1:11" s="20" customFormat="1" ht="37.5" customHeight="1">
      <c r="A7" s="137"/>
      <c r="B7" s="137"/>
      <c r="C7" s="296">
        <v>137</v>
      </c>
      <c r="D7" s="293" t="s">
        <v>23</v>
      </c>
      <c r="E7" s="291" t="s">
        <v>103</v>
      </c>
      <c r="F7" s="179">
        <v>100</v>
      </c>
      <c r="G7" s="357"/>
      <c r="H7" s="339">
        <v>0.9</v>
      </c>
      <c r="I7" s="17">
        <v>0</v>
      </c>
      <c r="J7" s="49">
        <v>8.6</v>
      </c>
      <c r="K7" s="361">
        <v>38</v>
      </c>
    </row>
    <row r="8" spans="1:11" s="20" customFormat="1" ht="37.5" customHeight="1">
      <c r="A8" s="137"/>
      <c r="B8" s="137"/>
      <c r="C8" s="179">
        <v>145</v>
      </c>
      <c r="D8" s="196" t="s">
        <v>4</v>
      </c>
      <c r="E8" s="569" t="s">
        <v>153</v>
      </c>
      <c r="F8" s="406">
        <v>150</v>
      </c>
      <c r="G8" s="179"/>
      <c r="H8" s="339">
        <v>19.2</v>
      </c>
      <c r="I8" s="17">
        <v>14.7</v>
      </c>
      <c r="J8" s="49">
        <v>32.85</v>
      </c>
      <c r="K8" s="361">
        <v>340.95</v>
      </c>
    </row>
    <row r="9" spans="1:11" s="20" customFormat="1" ht="52.5" customHeight="1">
      <c r="A9" s="137"/>
      <c r="B9" s="137"/>
      <c r="C9" s="182">
        <v>95</v>
      </c>
      <c r="D9" s="197" t="s">
        <v>20</v>
      </c>
      <c r="E9" s="228" t="s">
        <v>105</v>
      </c>
      <c r="F9" s="654">
        <v>200</v>
      </c>
      <c r="G9" s="315"/>
      <c r="H9" s="339">
        <v>0</v>
      </c>
      <c r="I9" s="17">
        <v>0</v>
      </c>
      <c r="J9" s="49">
        <v>24.4</v>
      </c>
      <c r="K9" s="361">
        <v>97.6</v>
      </c>
    </row>
    <row r="10" spans="1:11" s="20" customFormat="1" ht="37.5" customHeight="1">
      <c r="A10" s="137"/>
      <c r="B10" s="137"/>
      <c r="C10" s="182">
        <v>121</v>
      </c>
      <c r="D10" s="196" t="s">
        <v>15</v>
      </c>
      <c r="E10" s="292" t="s">
        <v>59</v>
      </c>
      <c r="F10" s="500">
        <v>20</v>
      </c>
      <c r="G10" s="179"/>
      <c r="H10" s="339">
        <v>1.44</v>
      </c>
      <c r="I10" s="17">
        <v>0.13</v>
      </c>
      <c r="J10" s="49">
        <v>9.83</v>
      </c>
      <c r="K10" s="361">
        <v>50.44</v>
      </c>
    </row>
    <row r="11" spans="1:11" s="20" customFormat="1" ht="37.5" customHeight="1">
      <c r="A11" s="137"/>
      <c r="B11" s="137"/>
      <c r="C11" s="179">
        <v>120</v>
      </c>
      <c r="D11" s="196" t="s">
        <v>16</v>
      </c>
      <c r="E11" s="197" t="s">
        <v>55</v>
      </c>
      <c r="F11" s="169">
        <v>20</v>
      </c>
      <c r="G11" s="179"/>
      <c r="H11" s="339">
        <v>1.1399999999999999</v>
      </c>
      <c r="I11" s="17">
        <v>0.22</v>
      </c>
      <c r="J11" s="49">
        <v>7.44</v>
      </c>
      <c r="K11" s="362">
        <v>36.26</v>
      </c>
    </row>
    <row r="12" spans="1:11" s="20" customFormat="1" ht="37.5" customHeight="1">
      <c r="A12" s="137"/>
      <c r="B12" s="137"/>
      <c r="C12" s="179"/>
      <c r="D12" s="196"/>
      <c r="E12" s="464" t="s">
        <v>24</v>
      </c>
      <c r="F12" s="473">
        <f>SUM(F6:F11)</f>
        <v>507</v>
      </c>
      <c r="G12" s="179"/>
      <c r="H12" s="339">
        <f t="shared" ref="H12:J12" si="0">SUM(H6:H11)</f>
        <v>24.380000000000003</v>
      </c>
      <c r="I12" s="17">
        <f t="shared" si="0"/>
        <v>19.469999999999995</v>
      </c>
      <c r="J12" s="49">
        <f t="shared" si="0"/>
        <v>83.969999999999985</v>
      </c>
      <c r="K12" s="561">
        <f>SUM(K6:K11)</f>
        <v>613.23</v>
      </c>
    </row>
    <row r="13" spans="1:11" s="20" customFormat="1" ht="37.5" customHeight="1" thickBot="1">
      <c r="A13" s="495"/>
      <c r="B13" s="495"/>
      <c r="C13" s="537"/>
      <c r="D13" s="490"/>
      <c r="E13" s="539" t="s">
        <v>25</v>
      </c>
      <c r="F13" s="542"/>
      <c r="G13" s="490"/>
      <c r="H13" s="782"/>
      <c r="I13" s="783"/>
      <c r="J13" s="784"/>
      <c r="K13" s="562">
        <f>K12/23.5</f>
        <v>26.094893617021278</v>
      </c>
    </row>
    <row r="14" spans="1:11" s="20" customFormat="1" ht="37.5" customHeight="1">
      <c r="A14" s="191" t="s">
        <v>7</v>
      </c>
      <c r="B14" s="191"/>
      <c r="C14" s="184">
        <v>136</v>
      </c>
      <c r="D14" s="176" t="s">
        <v>23</v>
      </c>
      <c r="E14" s="170" t="s">
        <v>161</v>
      </c>
      <c r="F14" s="645">
        <v>60</v>
      </c>
      <c r="G14" s="780"/>
      <c r="H14" s="379">
        <v>8.4600000000000009</v>
      </c>
      <c r="I14" s="46">
        <v>11.22</v>
      </c>
      <c r="J14" s="47">
        <v>0.84</v>
      </c>
      <c r="K14" s="481">
        <v>138.18</v>
      </c>
    </row>
    <row r="15" spans="1:11" s="20" customFormat="1" ht="37.5" customHeight="1">
      <c r="A15" s="137"/>
      <c r="B15" s="137"/>
      <c r="C15" s="179">
        <v>237</v>
      </c>
      <c r="D15" s="232" t="s">
        <v>9</v>
      </c>
      <c r="E15" s="292" t="s">
        <v>193</v>
      </c>
      <c r="F15" s="264">
        <v>200</v>
      </c>
      <c r="G15" s="606"/>
      <c r="H15" s="339">
        <v>1.8</v>
      </c>
      <c r="I15" s="17">
        <v>5.4</v>
      </c>
      <c r="J15" s="49">
        <v>7.2</v>
      </c>
      <c r="K15" s="361">
        <v>84.8</v>
      </c>
    </row>
    <row r="16" spans="1:11" s="20" customFormat="1" ht="37.5" customHeight="1">
      <c r="A16" s="139"/>
      <c r="B16" s="571"/>
      <c r="C16" s="180">
        <v>222</v>
      </c>
      <c r="D16" s="279" t="s">
        <v>10</v>
      </c>
      <c r="E16" s="572" t="s">
        <v>155</v>
      </c>
      <c r="F16" s="267">
        <v>90</v>
      </c>
      <c r="G16" s="765"/>
      <c r="H16" s="390">
        <v>13.83</v>
      </c>
      <c r="I16" s="24">
        <v>14.43</v>
      </c>
      <c r="J16" s="57">
        <v>8.0299999999999994</v>
      </c>
      <c r="K16" s="389">
        <v>218.79</v>
      </c>
    </row>
    <row r="17" spans="1:11" s="20" customFormat="1" ht="37.5" customHeight="1">
      <c r="A17" s="139"/>
      <c r="B17" s="138"/>
      <c r="C17" s="180">
        <v>141</v>
      </c>
      <c r="D17" s="279" t="s">
        <v>57</v>
      </c>
      <c r="E17" s="572" t="s">
        <v>154</v>
      </c>
      <c r="F17" s="267">
        <v>150</v>
      </c>
      <c r="G17" s="765"/>
      <c r="H17" s="349">
        <v>4.05</v>
      </c>
      <c r="I17" s="110">
        <v>6.6</v>
      </c>
      <c r="J17" s="282">
        <v>24.9</v>
      </c>
      <c r="K17" s="593">
        <v>174.75</v>
      </c>
    </row>
    <row r="18" spans="1:11" s="20" customFormat="1" ht="37.5" customHeight="1">
      <c r="A18" s="139"/>
      <c r="B18" s="138"/>
      <c r="C18" s="180">
        <v>107</v>
      </c>
      <c r="D18" s="279" t="s">
        <v>20</v>
      </c>
      <c r="E18" s="572" t="s">
        <v>156</v>
      </c>
      <c r="F18" s="267">
        <v>200</v>
      </c>
      <c r="G18" s="765"/>
      <c r="H18" s="390">
        <v>0</v>
      </c>
      <c r="I18" s="24">
        <v>0</v>
      </c>
      <c r="J18" s="57">
        <v>22.8</v>
      </c>
      <c r="K18" s="389">
        <v>92</v>
      </c>
    </row>
    <row r="19" spans="1:11" s="20" customFormat="1" ht="37.5" customHeight="1">
      <c r="A19" s="139"/>
      <c r="B19" s="138"/>
      <c r="C19" s="285">
        <v>119</v>
      </c>
      <c r="D19" s="279" t="s">
        <v>15</v>
      </c>
      <c r="E19" s="198" t="s">
        <v>67</v>
      </c>
      <c r="F19" s="220">
        <v>30</v>
      </c>
      <c r="G19" s="765"/>
      <c r="H19" s="390">
        <v>2.13</v>
      </c>
      <c r="I19" s="24">
        <v>0.21</v>
      </c>
      <c r="J19" s="57">
        <v>13.26</v>
      </c>
      <c r="K19" s="665">
        <v>72</v>
      </c>
    </row>
    <row r="20" spans="1:11" s="20" customFormat="1" ht="37.5" customHeight="1">
      <c r="A20" s="139"/>
      <c r="B20" s="138"/>
      <c r="C20" s="180">
        <v>120</v>
      </c>
      <c r="D20" s="279" t="s">
        <v>16</v>
      </c>
      <c r="E20" s="198" t="s">
        <v>55</v>
      </c>
      <c r="F20" s="220">
        <v>20</v>
      </c>
      <c r="G20" s="765"/>
      <c r="H20" s="390">
        <v>1.1399999999999999</v>
      </c>
      <c r="I20" s="24">
        <v>0.22</v>
      </c>
      <c r="J20" s="57">
        <v>7.44</v>
      </c>
      <c r="K20" s="665">
        <v>36.26</v>
      </c>
    </row>
    <row r="21" spans="1:11" s="20" customFormat="1" ht="37.5" customHeight="1">
      <c r="A21" s="139"/>
      <c r="B21" s="138"/>
      <c r="C21" s="573"/>
      <c r="D21" s="574"/>
      <c r="E21" s="464" t="s">
        <v>24</v>
      </c>
      <c r="F21" s="385">
        <f>F14+F15+F16+F17+F18+F19+F20</f>
        <v>750</v>
      </c>
      <c r="G21" s="385"/>
      <c r="H21" s="656">
        <f t="shared" ref="H21:K21" si="1">H14+H15+H16+H17+H18+H19+H20</f>
        <v>31.410000000000004</v>
      </c>
      <c r="I21" s="109">
        <f t="shared" si="1"/>
        <v>38.08</v>
      </c>
      <c r="J21" s="383">
        <f t="shared" si="1"/>
        <v>84.47</v>
      </c>
      <c r="K21" s="708">
        <f t="shared" si="1"/>
        <v>816.78</v>
      </c>
    </row>
    <row r="22" spans="1:11" s="20" customFormat="1" ht="37.5" customHeight="1" thickBot="1">
      <c r="A22" s="369"/>
      <c r="B22" s="192"/>
      <c r="C22" s="186"/>
      <c r="D22" s="295"/>
      <c r="E22" s="539" t="s">
        <v>157</v>
      </c>
      <c r="F22" s="655"/>
      <c r="G22" s="781"/>
      <c r="H22" s="276"/>
      <c r="I22" s="62"/>
      <c r="J22" s="146"/>
      <c r="K22" s="641">
        <f>K21/23.5</f>
        <v>34.756595744680851</v>
      </c>
    </row>
    <row r="23" spans="1:11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</row>
    <row r="24" spans="1:11" ht="18">
      <c r="D24" s="11"/>
      <c r="E24" s="402"/>
      <c r="F24" s="30"/>
      <c r="G24" s="11"/>
      <c r="H24" s="11"/>
      <c r="I24" s="11"/>
      <c r="J24" s="11"/>
    </row>
    <row r="25" spans="1:11" ht="18">
      <c r="D25" s="11"/>
      <c r="E25" s="29"/>
      <c r="F25" s="30"/>
      <c r="G25" s="11"/>
      <c r="H25" s="11"/>
      <c r="I25" s="11"/>
      <c r="J25" s="11"/>
    </row>
    <row r="26" spans="1:11" ht="18"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45" orientation="landscape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2:K34"/>
  <sheetViews>
    <sheetView zoomScale="60" zoomScaleNormal="60" workbookViewId="0">
      <selection activeCell="A2" sqref="A2"/>
    </sheetView>
  </sheetViews>
  <sheetFormatPr defaultRowHeight="14.4"/>
  <cols>
    <col min="1" max="1" width="19.6640625" customWidth="1"/>
    <col min="2" max="2" width="10.44140625" customWidth="1"/>
    <col min="3" max="3" width="16.109375" style="5" customWidth="1"/>
    <col min="4" max="4" width="20.5546875" customWidth="1"/>
    <col min="5" max="5" width="54.44140625" customWidth="1"/>
    <col min="6" max="6" width="13.88671875" customWidth="1"/>
    <col min="7" max="7" width="16.664062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200</v>
      </c>
      <c r="B2" s="6"/>
      <c r="C2" s="7"/>
      <c r="D2" s="6" t="s">
        <v>199</v>
      </c>
      <c r="E2" s="6"/>
      <c r="F2" s="8" t="s">
        <v>2</v>
      </c>
      <c r="G2" s="149">
        <v>19</v>
      </c>
      <c r="H2" s="6"/>
      <c r="K2" s="8"/>
    </row>
    <row r="3" spans="1:11" ht="15" thickBot="1">
      <c r="A3" s="1"/>
      <c r="B3" s="1"/>
      <c r="C3" s="3"/>
      <c r="D3" s="1"/>
      <c r="E3" s="576"/>
      <c r="F3" s="576"/>
      <c r="G3" s="576"/>
      <c r="H3" s="1"/>
      <c r="I3" s="1"/>
      <c r="J3" s="1"/>
      <c r="K3" s="1"/>
    </row>
    <row r="4" spans="1:11" s="20" customFormat="1" ht="21.75" customHeight="1">
      <c r="A4" s="187"/>
      <c r="B4" s="187"/>
      <c r="C4" s="447" t="s">
        <v>45</v>
      </c>
      <c r="D4" s="171"/>
      <c r="E4" s="551"/>
      <c r="F4" s="704"/>
      <c r="G4" s="447"/>
      <c r="H4" s="363" t="s">
        <v>26</v>
      </c>
      <c r="I4" s="90"/>
      <c r="J4" s="90"/>
      <c r="K4" s="255" t="s">
        <v>27</v>
      </c>
    </row>
    <row r="5" spans="1:11" s="20" customFormat="1" ht="28.5" customHeight="1" thickBot="1">
      <c r="A5" s="188" t="s">
        <v>0</v>
      </c>
      <c r="B5" s="188"/>
      <c r="C5" s="356" t="s">
        <v>46</v>
      </c>
      <c r="D5" s="113" t="s">
        <v>47</v>
      </c>
      <c r="E5" s="167" t="s">
        <v>44</v>
      </c>
      <c r="F5" s="136" t="s">
        <v>30</v>
      </c>
      <c r="G5" s="136" t="s">
        <v>43</v>
      </c>
      <c r="H5" s="338" t="s">
        <v>31</v>
      </c>
      <c r="I5" s="96" t="s">
        <v>32</v>
      </c>
      <c r="J5" s="249" t="s">
        <v>33</v>
      </c>
      <c r="K5" s="256" t="s">
        <v>34</v>
      </c>
    </row>
    <row r="6" spans="1:11" s="20" customFormat="1" ht="37.5" customHeight="1">
      <c r="A6" s="191" t="s">
        <v>6</v>
      </c>
      <c r="B6" s="191"/>
      <c r="C6" s="184">
        <v>24</v>
      </c>
      <c r="D6" s="387" t="s">
        <v>8</v>
      </c>
      <c r="E6" s="351" t="s">
        <v>195</v>
      </c>
      <c r="F6" s="184">
        <v>150</v>
      </c>
      <c r="G6" s="387"/>
      <c r="H6" s="379">
        <v>0.6</v>
      </c>
      <c r="I6" s="46">
        <v>0</v>
      </c>
      <c r="J6" s="53">
        <v>16.95</v>
      </c>
      <c r="K6" s="508">
        <v>69</v>
      </c>
    </row>
    <row r="7" spans="1:11" s="20" customFormat="1" ht="37.5" customHeight="1">
      <c r="A7" s="137"/>
      <c r="B7" s="137"/>
      <c r="C7" s="180">
        <v>229</v>
      </c>
      <c r="D7" s="277" t="s">
        <v>10</v>
      </c>
      <c r="E7" s="238" t="s">
        <v>172</v>
      </c>
      <c r="F7" s="314">
        <v>90</v>
      </c>
      <c r="G7" s="180"/>
      <c r="H7" s="390">
        <v>17.010000000000002</v>
      </c>
      <c r="I7" s="24">
        <v>6.36</v>
      </c>
      <c r="J7" s="25">
        <v>3.1</v>
      </c>
      <c r="K7" s="260">
        <v>136.16999999999999</v>
      </c>
    </row>
    <row r="8" spans="1:11" s="20" customFormat="1" ht="37.5" customHeight="1">
      <c r="A8" s="137"/>
      <c r="B8" s="137"/>
      <c r="C8" s="181">
        <v>52</v>
      </c>
      <c r="D8" s="354" t="s">
        <v>79</v>
      </c>
      <c r="E8" s="237" t="s">
        <v>158</v>
      </c>
      <c r="F8" s="575">
        <v>150</v>
      </c>
      <c r="G8" s="181"/>
      <c r="H8" s="339">
        <v>3.15</v>
      </c>
      <c r="I8" s="17">
        <v>4.5</v>
      </c>
      <c r="J8" s="22">
        <v>17.55</v>
      </c>
      <c r="K8" s="257">
        <v>122.85</v>
      </c>
    </row>
    <row r="9" spans="1:11" s="20" customFormat="1" ht="46.8">
      <c r="A9" s="137"/>
      <c r="B9" s="137"/>
      <c r="C9" s="179">
        <v>219</v>
      </c>
      <c r="D9" s="196" t="s">
        <v>20</v>
      </c>
      <c r="E9" s="345" t="s">
        <v>165</v>
      </c>
      <c r="F9" s="242">
        <v>200</v>
      </c>
      <c r="G9" s="196"/>
      <c r="H9" s="339">
        <v>0</v>
      </c>
      <c r="I9" s="17">
        <v>0</v>
      </c>
      <c r="J9" s="22">
        <v>25</v>
      </c>
      <c r="K9" s="258">
        <v>100</v>
      </c>
    </row>
    <row r="10" spans="1:11" s="20" customFormat="1" ht="37.5" customHeight="1">
      <c r="A10" s="137"/>
      <c r="B10" s="137"/>
      <c r="C10" s="182">
        <v>119</v>
      </c>
      <c r="D10" s="196" t="s">
        <v>15</v>
      </c>
      <c r="E10" s="232" t="s">
        <v>67</v>
      </c>
      <c r="F10" s="179">
        <v>30</v>
      </c>
      <c r="G10" s="315"/>
      <c r="H10" s="339">
        <v>2.13</v>
      </c>
      <c r="I10" s="17">
        <v>0.21</v>
      </c>
      <c r="J10" s="22">
        <v>13.26</v>
      </c>
      <c r="K10" s="258">
        <v>72</v>
      </c>
    </row>
    <row r="11" spans="1:11" s="20" customFormat="1" ht="37.5" customHeight="1">
      <c r="A11" s="137"/>
      <c r="B11" s="137"/>
      <c r="C11" s="179">
        <v>120</v>
      </c>
      <c r="D11" s="196" t="s">
        <v>16</v>
      </c>
      <c r="E11" s="232" t="s">
        <v>22</v>
      </c>
      <c r="F11" s="179">
        <v>20</v>
      </c>
      <c r="G11" s="315"/>
      <c r="H11" s="339">
        <v>1.1399999999999999</v>
      </c>
      <c r="I11" s="17">
        <v>0.22</v>
      </c>
      <c r="J11" s="22">
        <v>7.44</v>
      </c>
      <c r="K11" s="258">
        <v>36.26</v>
      </c>
    </row>
    <row r="12" spans="1:11" s="20" customFormat="1" ht="37.5" customHeight="1">
      <c r="A12" s="137"/>
      <c r="B12" s="137"/>
      <c r="C12" s="179"/>
      <c r="D12" s="196"/>
      <c r="E12" s="240" t="s">
        <v>24</v>
      </c>
      <c r="F12" s="475">
        <f>SUM(F6:F11)</f>
        <v>640</v>
      </c>
      <c r="G12" s="179"/>
      <c r="H12" s="339">
        <f t="shared" ref="H12:J12" si="0">SUM(H6:H11)</f>
        <v>24.03</v>
      </c>
      <c r="I12" s="17">
        <f t="shared" si="0"/>
        <v>11.290000000000001</v>
      </c>
      <c r="J12" s="22">
        <f t="shared" si="0"/>
        <v>83.3</v>
      </c>
      <c r="K12" s="547">
        <f>SUM(K6:K11)</f>
        <v>536.28</v>
      </c>
    </row>
    <row r="13" spans="1:11" s="20" customFormat="1" ht="37.5" customHeight="1" thickBot="1">
      <c r="A13" s="495"/>
      <c r="B13" s="495"/>
      <c r="C13" s="537"/>
      <c r="D13" s="490"/>
      <c r="E13" s="241" t="s">
        <v>25</v>
      </c>
      <c r="F13" s="537"/>
      <c r="G13" s="490"/>
      <c r="H13" s="548"/>
      <c r="I13" s="100"/>
      <c r="J13" s="545"/>
      <c r="K13" s="546">
        <f>K12/23.5</f>
        <v>22.820425531914893</v>
      </c>
    </row>
    <row r="14" spans="1:11" s="20" customFormat="1" ht="37.5" customHeight="1">
      <c r="A14" s="191" t="s">
        <v>7</v>
      </c>
      <c r="B14" s="191"/>
      <c r="C14" s="184">
        <v>25</v>
      </c>
      <c r="D14" s="351" t="s">
        <v>23</v>
      </c>
      <c r="E14" s="538" t="s">
        <v>58</v>
      </c>
      <c r="F14" s="540">
        <v>150</v>
      </c>
      <c r="G14" s="184"/>
      <c r="H14" s="379">
        <v>0.6</v>
      </c>
      <c r="I14" s="46">
        <v>0.45</v>
      </c>
      <c r="J14" s="47">
        <v>12.3</v>
      </c>
      <c r="K14" s="303">
        <v>54.9</v>
      </c>
    </row>
    <row r="15" spans="1:11" s="20" customFormat="1" ht="37.5" customHeight="1">
      <c r="A15" s="137"/>
      <c r="B15" s="137"/>
      <c r="C15" s="179">
        <v>37</v>
      </c>
      <c r="D15" s="232" t="s">
        <v>9</v>
      </c>
      <c r="E15" s="572" t="s">
        <v>159</v>
      </c>
      <c r="F15" s="248">
        <v>200</v>
      </c>
      <c r="G15" s="196"/>
      <c r="H15" s="340">
        <v>6</v>
      </c>
      <c r="I15" s="13">
        <v>5.4</v>
      </c>
      <c r="J15" s="54">
        <v>10.8</v>
      </c>
      <c r="K15" s="182">
        <v>115.6</v>
      </c>
    </row>
    <row r="16" spans="1:11" s="40" customFormat="1" ht="37.5" customHeight="1">
      <c r="A16" s="138"/>
      <c r="B16" s="571"/>
      <c r="C16" s="180">
        <v>181</v>
      </c>
      <c r="D16" s="279" t="s">
        <v>10</v>
      </c>
      <c r="E16" s="572" t="s">
        <v>182</v>
      </c>
      <c r="F16" s="248">
        <v>90</v>
      </c>
      <c r="G16" s="277"/>
      <c r="H16" s="340">
        <v>21.24</v>
      </c>
      <c r="I16" s="13">
        <v>7.47</v>
      </c>
      <c r="J16" s="54">
        <v>2.7</v>
      </c>
      <c r="K16" s="182">
        <v>162.9</v>
      </c>
    </row>
    <row r="17" spans="1:11" s="40" customFormat="1" ht="37.5" customHeight="1">
      <c r="A17" s="138"/>
      <c r="B17" s="138"/>
      <c r="C17" s="180">
        <v>64</v>
      </c>
      <c r="D17" s="279" t="s">
        <v>57</v>
      </c>
      <c r="E17" s="572" t="s">
        <v>92</v>
      </c>
      <c r="F17" s="248">
        <v>150</v>
      </c>
      <c r="G17" s="277"/>
      <c r="H17" s="340">
        <v>6.45</v>
      </c>
      <c r="I17" s="13">
        <v>4.05</v>
      </c>
      <c r="J17" s="54">
        <v>40.200000000000003</v>
      </c>
      <c r="K17" s="182">
        <v>223.65</v>
      </c>
    </row>
    <row r="18" spans="1:11" s="40" customFormat="1" ht="37.5" customHeight="1">
      <c r="A18" s="138"/>
      <c r="B18" s="138"/>
      <c r="C18" s="285">
        <v>98</v>
      </c>
      <c r="D18" s="180" t="s">
        <v>20</v>
      </c>
      <c r="E18" s="279" t="s">
        <v>112</v>
      </c>
      <c r="F18" s="573">
        <v>200</v>
      </c>
      <c r="G18" s="312"/>
      <c r="H18" s="23">
        <v>0.4</v>
      </c>
      <c r="I18" s="24">
        <v>0</v>
      </c>
      <c r="J18" s="25">
        <v>27</v>
      </c>
      <c r="K18" s="260">
        <v>110</v>
      </c>
    </row>
    <row r="19" spans="1:11" s="40" customFormat="1" ht="37.5" customHeight="1">
      <c r="A19" s="138"/>
      <c r="B19" s="138"/>
      <c r="C19" s="285">
        <v>119</v>
      </c>
      <c r="D19" s="196" t="s">
        <v>15</v>
      </c>
      <c r="E19" s="239" t="s">
        <v>67</v>
      </c>
      <c r="F19" s="179">
        <v>45</v>
      </c>
      <c r="G19" s="313"/>
      <c r="H19" s="339">
        <v>3.19</v>
      </c>
      <c r="I19" s="17">
        <v>0.31</v>
      </c>
      <c r="J19" s="49">
        <v>19.89</v>
      </c>
      <c r="K19" s="257">
        <v>108</v>
      </c>
    </row>
    <row r="20" spans="1:11" s="40" customFormat="1" ht="37.5" customHeight="1">
      <c r="A20" s="138"/>
      <c r="B20" s="138"/>
      <c r="C20" s="180">
        <v>120</v>
      </c>
      <c r="D20" s="196" t="s">
        <v>16</v>
      </c>
      <c r="E20" s="239" t="s">
        <v>55</v>
      </c>
      <c r="F20" s="179">
        <v>25</v>
      </c>
      <c r="G20" s="313"/>
      <c r="H20" s="339">
        <v>1.42</v>
      </c>
      <c r="I20" s="17">
        <v>0.27</v>
      </c>
      <c r="J20" s="49">
        <v>9.3000000000000007</v>
      </c>
      <c r="K20" s="257">
        <v>45.32</v>
      </c>
    </row>
    <row r="21" spans="1:11" s="40" customFormat="1" ht="37.5" customHeight="1">
      <c r="A21" s="138"/>
      <c r="B21" s="138"/>
      <c r="C21" s="573"/>
      <c r="D21" s="574"/>
      <c r="E21" s="464"/>
      <c r="F21" s="382">
        <f>SUM(F14:F20)</f>
        <v>860</v>
      </c>
      <c r="G21" s="382"/>
      <c r="H21" s="273">
        <f t="shared" ref="H21:J21" si="1">SUM(H14:H20)</f>
        <v>39.299999999999997</v>
      </c>
      <c r="I21" s="37">
        <f t="shared" si="1"/>
        <v>17.95</v>
      </c>
      <c r="J21" s="84">
        <f t="shared" si="1"/>
        <v>122.19</v>
      </c>
      <c r="K21" s="382">
        <f>SUM(K14:K20)</f>
        <v>820.37</v>
      </c>
    </row>
    <row r="22" spans="1:11" s="40" customFormat="1" ht="37.5" customHeight="1" thickBot="1">
      <c r="A22" s="192"/>
      <c r="B22" s="192"/>
      <c r="C22" s="186"/>
      <c r="D22" s="295"/>
      <c r="E22" s="539"/>
      <c r="F22" s="577"/>
      <c r="G22" s="577"/>
      <c r="H22" s="579"/>
      <c r="I22" s="580"/>
      <c r="J22" s="581"/>
      <c r="K22" s="578">
        <f>K21/23.5</f>
        <v>34.909361702127661</v>
      </c>
    </row>
    <row r="23" spans="1:11">
      <c r="A23" s="2"/>
      <c r="B23" s="2"/>
      <c r="C23" s="4"/>
      <c r="D23" s="2"/>
      <c r="E23" s="2"/>
      <c r="F23" s="2"/>
      <c r="G23" s="9"/>
      <c r="H23" s="10"/>
      <c r="I23" s="9"/>
      <c r="J23" s="2"/>
      <c r="K23" s="12"/>
    </row>
    <row r="24" spans="1:11" ht="18">
      <c r="D24" s="11"/>
      <c r="E24" s="402"/>
      <c r="F24" s="30"/>
      <c r="G24" s="11"/>
      <c r="H24" s="11"/>
      <c r="I24" s="11"/>
      <c r="J24" s="11"/>
    </row>
    <row r="25" spans="1:11" ht="18">
      <c r="D25" s="11"/>
      <c r="E25" s="29"/>
      <c r="F25" s="30"/>
      <c r="G25" s="11"/>
      <c r="H25" s="11"/>
      <c r="I25" s="11"/>
      <c r="J25" s="11"/>
    </row>
    <row r="26" spans="1:11" ht="18"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4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R37"/>
  <sheetViews>
    <sheetView zoomScale="60" zoomScaleNormal="60" workbookViewId="0">
      <selection activeCell="J22" sqref="J22"/>
    </sheetView>
  </sheetViews>
  <sheetFormatPr defaultRowHeight="14.4"/>
  <cols>
    <col min="1" max="1" width="20.6640625" customWidth="1"/>
    <col min="2" max="2" width="16.5546875" style="5" customWidth="1"/>
    <col min="3" max="3" width="19" customWidth="1"/>
    <col min="4" max="4" width="56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8" ht="22.8">
      <c r="A2" s="6" t="s">
        <v>1</v>
      </c>
      <c r="B2" s="7"/>
      <c r="C2" s="6" t="s">
        <v>3</v>
      </c>
      <c r="D2" s="6"/>
      <c r="E2" s="8" t="s">
        <v>2</v>
      </c>
      <c r="F2" s="7">
        <v>2</v>
      </c>
      <c r="G2" s="6"/>
      <c r="J2" s="8"/>
      <c r="K2" s="7"/>
      <c r="L2" s="1"/>
      <c r="M2" s="2"/>
    </row>
    <row r="3" spans="1:18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8" s="20" customFormat="1" ht="21.75" customHeight="1" thickBot="1">
      <c r="A4" s="112"/>
      <c r="B4" s="600" t="s">
        <v>45</v>
      </c>
      <c r="C4" s="112"/>
      <c r="D4" s="227"/>
      <c r="E4" s="601"/>
      <c r="F4" s="600"/>
      <c r="G4" s="420" t="s">
        <v>26</v>
      </c>
      <c r="H4" s="477"/>
      <c r="I4" s="360"/>
      <c r="J4" s="255" t="s">
        <v>27</v>
      </c>
      <c r="K4" s="790" t="s">
        <v>28</v>
      </c>
      <c r="L4" s="791"/>
      <c r="M4" s="791"/>
      <c r="N4" s="791"/>
      <c r="O4" s="790" t="s">
        <v>29</v>
      </c>
      <c r="P4" s="792"/>
      <c r="Q4" s="792"/>
      <c r="R4" s="793"/>
    </row>
    <row r="5" spans="1:18" s="20" customFormat="1" ht="28.5" customHeight="1" thickBot="1">
      <c r="A5" s="113" t="s">
        <v>0</v>
      </c>
      <c r="B5" s="130" t="s">
        <v>46</v>
      </c>
      <c r="C5" s="622" t="s">
        <v>47</v>
      </c>
      <c r="D5" s="130" t="s">
        <v>44</v>
      </c>
      <c r="E5" s="136" t="s">
        <v>30</v>
      </c>
      <c r="F5" s="130" t="s">
        <v>43</v>
      </c>
      <c r="G5" s="338" t="s">
        <v>31</v>
      </c>
      <c r="H5" s="96" t="s">
        <v>32</v>
      </c>
      <c r="I5" s="97" t="s">
        <v>33</v>
      </c>
      <c r="J5" s="256" t="s">
        <v>34</v>
      </c>
      <c r="K5" s="560" t="s">
        <v>35</v>
      </c>
      <c r="L5" s="549" t="s">
        <v>36</v>
      </c>
      <c r="M5" s="549" t="s">
        <v>37</v>
      </c>
      <c r="N5" s="623" t="s">
        <v>38</v>
      </c>
      <c r="O5" s="374" t="s">
        <v>39</v>
      </c>
      <c r="P5" s="14" t="s">
        <v>40</v>
      </c>
      <c r="Q5" s="14" t="s">
        <v>41</v>
      </c>
      <c r="R5" s="99" t="s">
        <v>42</v>
      </c>
    </row>
    <row r="6" spans="1:18" s="20" customFormat="1" ht="26.4" customHeight="1">
      <c r="A6" s="114" t="s">
        <v>6</v>
      </c>
      <c r="B6" s="559" t="s">
        <v>54</v>
      </c>
      <c r="C6" s="291" t="s">
        <v>23</v>
      </c>
      <c r="D6" s="386" t="s">
        <v>51</v>
      </c>
      <c r="E6" s="296">
        <v>17</v>
      </c>
      <c r="F6" s="452"/>
      <c r="G6" s="365">
        <v>1.7</v>
      </c>
      <c r="H6" s="44">
        <v>4.42</v>
      </c>
      <c r="I6" s="300">
        <v>0.85</v>
      </c>
      <c r="J6" s="303">
        <v>49.98</v>
      </c>
      <c r="K6" s="365">
        <v>0</v>
      </c>
      <c r="L6" s="44">
        <v>0.1</v>
      </c>
      <c r="M6" s="44">
        <v>0</v>
      </c>
      <c r="N6" s="59">
        <v>0</v>
      </c>
      <c r="O6" s="365">
        <v>25.16</v>
      </c>
      <c r="P6" s="44">
        <v>18.190000000000001</v>
      </c>
      <c r="Q6" s="44">
        <v>3.74</v>
      </c>
      <c r="R6" s="300">
        <v>0.1</v>
      </c>
    </row>
    <row r="7" spans="1:18" s="20" customFormat="1" ht="26.4" customHeight="1">
      <c r="A7" s="114"/>
      <c r="B7" s="169">
        <v>54</v>
      </c>
      <c r="C7" s="196" t="s">
        <v>79</v>
      </c>
      <c r="D7" s="239" t="s">
        <v>50</v>
      </c>
      <c r="E7" s="179">
        <v>150</v>
      </c>
      <c r="F7" s="169"/>
      <c r="G7" s="390">
        <v>7.2</v>
      </c>
      <c r="H7" s="24">
        <v>5.0999999999999996</v>
      </c>
      <c r="I7" s="57">
        <v>33.9</v>
      </c>
      <c r="J7" s="260">
        <v>210.3</v>
      </c>
      <c r="K7" s="390">
        <v>0.21</v>
      </c>
      <c r="L7" s="24">
        <v>0</v>
      </c>
      <c r="M7" s="24">
        <v>0</v>
      </c>
      <c r="N7" s="25">
        <v>1.74</v>
      </c>
      <c r="O7" s="390">
        <v>14.55</v>
      </c>
      <c r="P7" s="24">
        <v>208.87</v>
      </c>
      <c r="Q7" s="24">
        <v>139.99</v>
      </c>
      <c r="R7" s="57">
        <v>4.68</v>
      </c>
    </row>
    <row r="8" spans="1:18" s="20" customFormat="1" ht="44.25" customHeight="1">
      <c r="A8" s="114"/>
      <c r="B8" s="169">
        <v>58</v>
      </c>
      <c r="C8" s="196" t="s">
        <v>10</v>
      </c>
      <c r="D8" s="228" t="s">
        <v>49</v>
      </c>
      <c r="E8" s="179">
        <v>90</v>
      </c>
      <c r="F8" s="169"/>
      <c r="G8" s="339">
        <v>12.4</v>
      </c>
      <c r="H8" s="17">
        <v>14.03</v>
      </c>
      <c r="I8" s="49">
        <v>2.56</v>
      </c>
      <c r="J8" s="257">
        <v>188.2</v>
      </c>
      <c r="K8" s="339">
        <v>7.0000000000000007E-2</v>
      </c>
      <c r="L8" s="17">
        <v>20.3</v>
      </c>
      <c r="M8" s="17">
        <v>0.03</v>
      </c>
      <c r="N8" s="22">
        <v>2.2999999999999998</v>
      </c>
      <c r="O8" s="339">
        <v>18.100000000000001</v>
      </c>
      <c r="P8" s="17">
        <v>104.3</v>
      </c>
      <c r="Q8" s="17">
        <v>18</v>
      </c>
      <c r="R8" s="49">
        <v>1.2</v>
      </c>
    </row>
    <row r="9" spans="1:18" s="20" customFormat="1" ht="37.5" customHeight="1">
      <c r="A9" s="114"/>
      <c r="B9" s="131">
        <v>104</v>
      </c>
      <c r="C9" s="354" t="s">
        <v>20</v>
      </c>
      <c r="D9" s="336" t="s">
        <v>107</v>
      </c>
      <c r="E9" s="245">
        <v>200</v>
      </c>
      <c r="F9" s="131"/>
      <c r="G9" s="339">
        <v>0</v>
      </c>
      <c r="H9" s="17">
        <v>0</v>
      </c>
      <c r="I9" s="49">
        <v>19.2</v>
      </c>
      <c r="J9" s="257">
        <v>76.8</v>
      </c>
      <c r="K9" s="339">
        <v>0.16</v>
      </c>
      <c r="L9" s="17">
        <v>9.16</v>
      </c>
      <c r="M9" s="17">
        <v>0.12</v>
      </c>
      <c r="N9" s="22">
        <v>0.8</v>
      </c>
      <c r="O9" s="339">
        <v>0.76</v>
      </c>
      <c r="P9" s="17">
        <v>0</v>
      </c>
      <c r="Q9" s="17">
        <v>0</v>
      </c>
      <c r="R9" s="49">
        <v>0</v>
      </c>
    </row>
    <row r="10" spans="1:18" s="20" customFormat="1" ht="26.4" customHeight="1">
      <c r="A10" s="114"/>
      <c r="B10" s="133">
        <v>119</v>
      </c>
      <c r="C10" s="196" t="s">
        <v>15</v>
      </c>
      <c r="D10" s="239" t="s">
        <v>21</v>
      </c>
      <c r="E10" s="179">
        <v>30</v>
      </c>
      <c r="F10" s="169"/>
      <c r="G10" s="339">
        <v>2.13</v>
      </c>
      <c r="H10" s="17">
        <v>0.21</v>
      </c>
      <c r="I10" s="49">
        <v>13.26</v>
      </c>
      <c r="J10" s="258">
        <v>72</v>
      </c>
      <c r="K10" s="339">
        <v>0.03</v>
      </c>
      <c r="L10" s="17">
        <v>0</v>
      </c>
      <c r="M10" s="17">
        <v>0</v>
      </c>
      <c r="N10" s="22">
        <v>0.05</v>
      </c>
      <c r="O10" s="339">
        <v>11.1</v>
      </c>
      <c r="P10" s="17">
        <v>65.400000000000006</v>
      </c>
      <c r="Q10" s="17">
        <v>19.5</v>
      </c>
      <c r="R10" s="49">
        <v>0.84</v>
      </c>
    </row>
    <row r="11" spans="1:18" s="20" customFormat="1" ht="26.4" customHeight="1">
      <c r="A11" s="114"/>
      <c r="B11" s="169">
        <v>120</v>
      </c>
      <c r="C11" s="196" t="s">
        <v>16</v>
      </c>
      <c r="D11" s="239" t="s">
        <v>55</v>
      </c>
      <c r="E11" s="179">
        <v>20</v>
      </c>
      <c r="F11" s="169"/>
      <c r="G11" s="339">
        <v>1.1399999999999999</v>
      </c>
      <c r="H11" s="17">
        <v>0.22</v>
      </c>
      <c r="I11" s="49">
        <v>7.44</v>
      </c>
      <c r="J11" s="258">
        <v>36.26</v>
      </c>
      <c r="K11" s="339">
        <v>0.02</v>
      </c>
      <c r="L11" s="17">
        <v>0.08</v>
      </c>
      <c r="M11" s="17">
        <v>0</v>
      </c>
      <c r="N11" s="22">
        <v>0.06</v>
      </c>
      <c r="O11" s="339">
        <v>6.8</v>
      </c>
      <c r="P11" s="17">
        <v>24</v>
      </c>
      <c r="Q11" s="17">
        <v>8.1999999999999993</v>
      </c>
      <c r="R11" s="49">
        <v>0.46</v>
      </c>
    </row>
    <row r="12" spans="1:18" s="20" customFormat="1" ht="26.4" customHeight="1">
      <c r="A12" s="114"/>
      <c r="B12" s="169"/>
      <c r="C12" s="196"/>
      <c r="D12" s="444" t="s">
        <v>24</v>
      </c>
      <c r="E12" s="475">
        <f>SUM(E6:E11)</f>
        <v>507</v>
      </c>
      <c r="F12" s="169"/>
      <c r="G12" s="339">
        <f t="shared" ref="G12:R12" si="0">SUM(G6:G11)</f>
        <v>24.57</v>
      </c>
      <c r="H12" s="17">
        <f t="shared" si="0"/>
        <v>23.979999999999997</v>
      </c>
      <c r="I12" s="49">
        <f t="shared" si="0"/>
        <v>77.210000000000008</v>
      </c>
      <c r="J12" s="547">
        <f t="shared" si="0"/>
        <v>633.54</v>
      </c>
      <c r="K12" s="339">
        <f t="shared" si="0"/>
        <v>0.4900000000000001</v>
      </c>
      <c r="L12" s="17">
        <f t="shared" si="0"/>
        <v>29.64</v>
      </c>
      <c r="M12" s="17">
        <f t="shared" si="0"/>
        <v>0.15</v>
      </c>
      <c r="N12" s="22">
        <f t="shared" si="0"/>
        <v>4.9499999999999993</v>
      </c>
      <c r="O12" s="339">
        <f t="shared" si="0"/>
        <v>76.47</v>
      </c>
      <c r="P12" s="17">
        <f t="shared" si="0"/>
        <v>420.76</v>
      </c>
      <c r="Q12" s="17">
        <f t="shared" si="0"/>
        <v>189.43</v>
      </c>
      <c r="R12" s="49">
        <f t="shared" si="0"/>
        <v>7.2799999999999994</v>
      </c>
    </row>
    <row r="13" spans="1:18" s="20" customFormat="1" ht="26.4" customHeight="1" thickBot="1">
      <c r="A13" s="566"/>
      <c r="B13" s="542"/>
      <c r="C13" s="490"/>
      <c r="D13" s="446" t="s">
        <v>25</v>
      </c>
      <c r="E13" s="537"/>
      <c r="F13" s="536"/>
      <c r="G13" s="548"/>
      <c r="H13" s="100"/>
      <c r="I13" s="101"/>
      <c r="J13" s="546">
        <f>J12/23.5</f>
        <v>26.959148936170212</v>
      </c>
      <c r="K13" s="548"/>
      <c r="L13" s="100"/>
      <c r="M13" s="100"/>
      <c r="N13" s="545"/>
      <c r="O13" s="548"/>
      <c r="P13" s="100"/>
      <c r="Q13" s="100"/>
      <c r="R13" s="101"/>
    </row>
    <row r="14" spans="1:18" s="20" customFormat="1" ht="26.4" customHeight="1">
      <c r="A14" s="116" t="s">
        <v>7</v>
      </c>
      <c r="B14" s="621">
        <v>135</v>
      </c>
      <c r="C14" s="592" t="s">
        <v>23</v>
      </c>
      <c r="D14" s="236" t="s">
        <v>64</v>
      </c>
      <c r="E14" s="203">
        <v>60</v>
      </c>
      <c r="F14" s="375"/>
      <c r="G14" s="390">
        <v>1.2</v>
      </c>
      <c r="H14" s="24">
        <v>5.4</v>
      </c>
      <c r="I14" s="57">
        <v>5.16</v>
      </c>
      <c r="J14" s="260">
        <v>73.2</v>
      </c>
      <c r="K14" s="390">
        <v>0.01</v>
      </c>
      <c r="L14" s="24">
        <v>4.2</v>
      </c>
      <c r="M14" s="24">
        <v>0.55000000000000004</v>
      </c>
      <c r="N14" s="25">
        <v>0</v>
      </c>
      <c r="O14" s="390">
        <v>24.6</v>
      </c>
      <c r="P14" s="24">
        <v>40.200000000000003</v>
      </c>
      <c r="Q14" s="24">
        <v>21</v>
      </c>
      <c r="R14" s="57">
        <v>4.2</v>
      </c>
    </row>
    <row r="15" spans="1:18" s="20" customFormat="1" ht="26.4" customHeight="1">
      <c r="A15" s="115"/>
      <c r="B15" s="132">
        <v>36</v>
      </c>
      <c r="C15" s="277" t="s">
        <v>9</v>
      </c>
      <c r="D15" s="415" t="s">
        <v>56</v>
      </c>
      <c r="E15" s="180">
        <v>200</v>
      </c>
      <c r="F15" s="279"/>
      <c r="G15" s="349">
        <v>5</v>
      </c>
      <c r="H15" s="110">
        <v>8.6</v>
      </c>
      <c r="I15" s="282">
        <v>12.6</v>
      </c>
      <c r="J15" s="285">
        <v>147.80000000000001</v>
      </c>
      <c r="K15" s="349">
        <v>0.1</v>
      </c>
      <c r="L15" s="110">
        <v>10.08</v>
      </c>
      <c r="M15" s="110">
        <v>0</v>
      </c>
      <c r="N15" s="111">
        <v>1.1000000000000001</v>
      </c>
      <c r="O15" s="349">
        <v>41.98</v>
      </c>
      <c r="P15" s="110">
        <v>122.08</v>
      </c>
      <c r="Q15" s="110">
        <v>36.96</v>
      </c>
      <c r="R15" s="282">
        <v>11.18</v>
      </c>
    </row>
    <row r="16" spans="1:18" s="20" customFormat="1" ht="26.4" customHeight="1">
      <c r="A16" s="122"/>
      <c r="B16" s="132">
        <v>90</v>
      </c>
      <c r="C16" s="277" t="s">
        <v>10</v>
      </c>
      <c r="D16" s="443" t="s">
        <v>176</v>
      </c>
      <c r="E16" s="248">
        <v>90</v>
      </c>
      <c r="F16" s="132"/>
      <c r="G16" s="594">
        <v>15.21</v>
      </c>
      <c r="H16" s="123">
        <v>14.04</v>
      </c>
      <c r="I16" s="128">
        <v>8.91</v>
      </c>
      <c r="J16" s="261">
        <v>222.75</v>
      </c>
      <c r="K16" s="594">
        <v>0.37</v>
      </c>
      <c r="L16" s="123">
        <v>0.09</v>
      </c>
      <c r="M16" s="123">
        <v>0</v>
      </c>
      <c r="N16" s="124">
        <v>0.49</v>
      </c>
      <c r="O16" s="594">
        <v>54.18</v>
      </c>
      <c r="P16" s="123">
        <v>117.54</v>
      </c>
      <c r="Q16" s="123">
        <v>24.8</v>
      </c>
      <c r="R16" s="128">
        <v>1.6</v>
      </c>
    </row>
    <row r="17" spans="1:18" s="20" customFormat="1" ht="33" customHeight="1">
      <c r="A17" s="122"/>
      <c r="B17" s="132">
        <v>218</v>
      </c>
      <c r="C17" s="277" t="s">
        <v>57</v>
      </c>
      <c r="D17" s="415" t="s">
        <v>185</v>
      </c>
      <c r="E17" s="180">
        <v>150</v>
      </c>
      <c r="F17" s="279"/>
      <c r="G17" s="390">
        <v>4.1399999999999997</v>
      </c>
      <c r="H17" s="24">
        <v>10.86</v>
      </c>
      <c r="I17" s="57">
        <v>18.64</v>
      </c>
      <c r="J17" s="388">
        <v>189</v>
      </c>
      <c r="K17" s="390">
        <v>0.15</v>
      </c>
      <c r="L17" s="24">
        <v>13.75</v>
      </c>
      <c r="M17" s="24">
        <v>0.21</v>
      </c>
      <c r="N17" s="25">
        <v>0.37</v>
      </c>
      <c r="O17" s="390">
        <v>72.209999999999994</v>
      </c>
      <c r="P17" s="24">
        <v>101.4</v>
      </c>
      <c r="Q17" s="24">
        <v>42.64</v>
      </c>
      <c r="R17" s="57">
        <v>1.6</v>
      </c>
    </row>
    <row r="18" spans="1:18" s="20" customFormat="1" ht="51" customHeight="1">
      <c r="A18" s="122"/>
      <c r="B18" s="132">
        <v>219</v>
      </c>
      <c r="C18" s="277" t="s">
        <v>20</v>
      </c>
      <c r="D18" s="415" t="s">
        <v>165</v>
      </c>
      <c r="E18" s="180">
        <v>200</v>
      </c>
      <c r="F18" s="279"/>
      <c r="G18" s="390">
        <v>0</v>
      </c>
      <c r="H18" s="24">
        <v>0</v>
      </c>
      <c r="I18" s="57">
        <v>25</v>
      </c>
      <c r="J18" s="388">
        <v>100</v>
      </c>
      <c r="K18" s="390">
        <v>0</v>
      </c>
      <c r="L18" s="24">
        <v>5.48</v>
      </c>
      <c r="M18" s="24">
        <v>0</v>
      </c>
      <c r="N18" s="25">
        <v>0.57999999999999996</v>
      </c>
      <c r="O18" s="390">
        <v>0.4</v>
      </c>
      <c r="P18" s="24">
        <v>0</v>
      </c>
      <c r="Q18" s="24">
        <v>0</v>
      </c>
      <c r="R18" s="57">
        <v>0.04</v>
      </c>
    </row>
    <row r="19" spans="1:18" s="20" customFormat="1" ht="26.4" customHeight="1">
      <c r="A19" s="122"/>
      <c r="B19" s="593">
        <v>119</v>
      </c>
      <c r="C19" s="277" t="s">
        <v>15</v>
      </c>
      <c r="D19" s="284" t="s">
        <v>67</v>
      </c>
      <c r="E19" s="180">
        <v>30</v>
      </c>
      <c r="F19" s="180"/>
      <c r="G19" s="23">
        <v>2.13</v>
      </c>
      <c r="H19" s="24">
        <v>0.21</v>
      </c>
      <c r="I19" s="25">
        <v>13.26</v>
      </c>
      <c r="J19" s="388">
        <v>72</v>
      </c>
      <c r="K19" s="23">
        <v>0.03</v>
      </c>
      <c r="L19" s="24">
        <v>0</v>
      </c>
      <c r="M19" s="24">
        <v>0</v>
      </c>
      <c r="N19" s="24">
        <v>0.05</v>
      </c>
      <c r="O19" s="24">
        <v>11.1</v>
      </c>
      <c r="P19" s="24">
        <v>65.400000000000006</v>
      </c>
      <c r="Q19" s="24">
        <v>19.5</v>
      </c>
      <c r="R19" s="57">
        <v>0.84</v>
      </c>
    </row>
    <row r="20" spans="1:18" s="20" customFormat="1" ht="26.4" customHeight="1">
      <c r="A20" s="122"/>
      <c r="B20" s="132">
        <v>120</v>
      </c>
      <c r="C20" s="277" t="s">
        <v>16</v>
      </c>
      <c r="D20" s="284" t="s">
        <v>55</v>
      </c>
      <c r="E20" s="180">
        <v>20</v>
      </c>
      <c r="F20" s="180"/>
      <c r="G20" s="23">
        <v>1.1399999999999999</v>
      </c>
      <c r="H20" s="24">
        <v>0.22</v>
      </c>
      <c r="I20" s="25">
        <v>7.44</v>
      </c>
      <c r="J20" s="388">
        <v>36.26</v>
      </c>
      <c r="K20" s="23">
        <v>0.02</v>
      </c>
      <c r="L20" s="24">
        <v>0.08</v>
      </c>
      <c r="M20" s="24">
        <v>0</v>
      </c>
      <c r="N20" s="24">
        <v>0.06</v>
      </c>
      <c r="O20" s="24">
        <v>6.8</v>
      </c>
      <c r="P20" s="24">
        <v>24</v>
      </c>
      <c r="Q20" s="24">
        <v>8.1999999999999993</v>
      </c>
      <c r="R20" s="57">
        <v>0.46</v>
      </c>
    </row>
    <row r="21" spans="1:18" s="20" customFormat="1" ht="26.4" customHeight="1">
      <c r="A21" s="122"/>
      <c r="B21" s="595"/>
      <c r="C21" s="312"/>
      <c r="D21" s="444" t="s">
        <v>24</v>
      </c>
      <c r="E21" s="596">
        <f>E14+E15+E16+E17+E18+E19+E20</f>
        <v>750</v>
      </c>
      <c r="F21" s="132"/>
      <c r="G21" s="273">
        <f t="shared" ref="G21:R21" si="1">G14+G15+G16+G17+G18+G19+G20</f>
        <v>28.82</v>
      </c>
      <c r="H21" s="37">
        <f t="shared" si="1"/>
        <v>39.33</v>
      </c>
      <c r="I21" s="84">
        <f t="shared" si="1"/>
        <v>91.01</v>
      </c>
      <c r="J21" s="616">
        <f t="shared" si="1"/>
        <v>841.01</v>
      </c>
      <c r="K21" s="273">
        <f t="shared" si="1"/>
        <v>0.68</v>
      </c>
      <c r="L21" s="37">
        <f t="shared" si="1"/>
        <v>33.68</v>
      </c>
      <c r="M21" s="37">
        <f t="shared" si="1"/>
        <v>0.76</v>
      </c>
      <c r="N21" s="380">
        <f t="shared" si="1"/>
        <v>2.65</v>
      </c>
      <c r="O21" s="273">
        <f t="shared" si="1"/>
        <v>211.26999999999998</v>
      </c>
      <c r="P21" s="37">
        <f t="shared" si="1"/>
        <v>470.62</v>
      </c>
      <c r="Q21" s="37">
        <f t="shared" si="1"/>
        <v>153.1</v>
      </c>
      <c r="R21" s="84">
        <f t="shared" si="1"/>
        <v>19.920000000000002</v>
      </c>
    </row>
    <row r="22" spans="1:18" s="20" customFormat="1" ht="26.4" customHeight="1" thickBot="1">
      <c r="A22" s="145"/>
      <c r="B22" s="368"/>
      <c r="C22" s="178"/>
      <c r="D22" s="446" t="s">
        <v>25</v>
      </c>
      <c r="E22" s="183"/>
      <c r="F22" s="301"/>
      <c r="G22" s="276"/>
      <c r="H22" s="62"/>
      <c r="I22" s="146"/>
      <c r="J22" s="263">
        <f>J21/23.5</f>
        <v>35.787659574468087</v>
      </c>
      <c r="K22" s="584"/>
      <c r="L22" s="585"/>
      <c r="M22" s="585"/>
      <c r="N22" s="587"/>
      <c r="O22" s="584"/>
      <c r="P22" s="585"/>
      <c r="Q22" s="585"/>
      <c r="R22" s="586"/>
    </row>
    <row r="23" spans="1:18" s="164" customFormat="1" ht="26.4" customHeight="1">
      <c r="A23" s="555"/>
      <c r="B23" s="556"/>
      <c r="C23" s="555"/>
      <c r="D23" s="557"/>
      <c r="E23" s="555"/>
      <c r="F23" s="555"/>
      <c r="G23" s="555"/>
      <c r="H23" s="555"/>
      <c r="I23" s="555"/>
      <c r="J23" s="558"/>
      <c r="K23" s="555"/>
      <c r="L23" s="555"/>
      <c r="M23" s="555"/>
      <c r="N23" s="555"/>
      <c r="O23" s="555"/>
      <c r="P23" s="555"/>
      <c r="Q23" s="555"/>
      <c r="R23" s="555"/>
    </row>
    <row r="24" spans="1:18" s="164" customFormat="1" ht="26.4" customHeight="1">
      <c r="A24" s="555"/>
      <c r="B24" s="556"/>
      <c r="C24" s="555"/>
      <c r="D24" s="557"/>
      <c r="E24" s="555"/>
      <c r="F24" s="555"/>
      <c r="G24" s="555"/>
      <c r="H24" s="555"/>
      <c r="I24" s="555"/>
      <c r="J24" s="558"/>
      <c r="K24" s="555"/>
      <c r="L24" s="555"/>
      <c r="M24" s="555"/>
      <c r="N24" s="555"/>
      <c r="O24" s="555"/>
      <c r="P24" s="555"/>
      <c r="Q24" s="555"/>
      <c r="R24" s="555"/>
    </row>
    <row r="25" spans="1:18">
      <c r="A25" s="11"/>
      <c r="B25" s="552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1"/>
      <c r="Q25" s="11"/>
      <c r="R25" s="11"/>
    </row>
    <row r="26" spans="1:18">
      <c r="A26" s="11"/>
      <c r="B26" s="552"/>
      <c r="C26" s="11"/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1"/>
      <c r="Q26" s="11"/>
      <c r="R26" s="11"/>
    </row>
    <row r="27" spans="1:18">
      <c r="A27" s="11"/>
      <c r="B27" s="552"/>
      <c r="C27" s="11"/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</row>
    <row r="28" spans="1:18">
      <c r="A28" s="11"/>
      <c r="B28" s="552"/>
      <c r="C28" s="11"/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1"/>
      <c r="Q28" s="11"/>
      <c r="R28" s="11"/>
    </row>
    <row r="29" spans="1:18">
      <c r="A29" s="11"/>
      <c r="B29" s="552"/>
      <c r="C29" s="11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1"/>
      <c r="Q29" s="11"/>
      <c r="R29" s="11"/>
    </row>
    <row r="30" spans="1:18">
      <c r="A30" s="11"/>
      <c r="B30" s="552"/>
      <c r="C30" s="11"/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1"/>
      <c r="Q30" s="11"/>
      <c r="R30" s="11"/>
    </row>
    <row r="31" spans="1:18">
      <c r="A31" s="11"/>
      <c r="B31" s="552"/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</row>
    <row r="32" spans="1:18">
      <c r="A32" s="11"/>
      <c r="B32" s="552"/>
      <c r="C32" s="11"/>
      <c r="D32" s="11"/>
      <c r="E32" s="11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1"/>
      <c r="Q32" s="11"/>
      <c r="R32" s="11"/>
    </row>
    <row r="33" spans="1:18">
      <c r="A33" s="11"/>
      <c r="B33" s="552"/>
      <c r="C33" s="11"/>
      <c r="D33" s="11"/>
      <c r="E33" s="11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1"/>
      <c r="Q33" s="11"/>
      <c r="R33" s="11"/>
    </row>
    <row r="34" spans="1:18">
      <c r="A34" s="11"/>
      <c r="B34" s="552"/>
      <c r="C34" s="11"/>
      <c r="D34" s="11"/>
      <c r="E34" s="11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1"/>
      <c r="Q34" s="11"/>
      <c r="R34" s="11"/>
    </row>
    <row r="35" spans="1:18">
      <c r="A35" s="11"/>
      <c r="B35" s="552"/>
      <c r="C35" s="11"/>
      <c r="D35" s="11"/>
      <c r="E35" s="11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1"/>
      <c r="Q35" s="11"/>
      <c r="R35" s="11"/>
    </row>
    <row r="36" spans="1:18">
      <c r="A36" s="11"/>
      <c r="B36" s="552"/>
      <c r="C36" s="11"/>
      <c r="D36" s="11"/>
      <c r="E36" s="11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1"/>
      <c r="Q36" s="11"/>
      <c r="R36" s="11"/>
    </row>
    <row r="37" spans="1:18">
      <c r="A37" s="553"/>
      <c r="B37" s="554"/>
      <c r="C37" s="553"/>
      <c r="D37" s="553"/>
      <c r="E37" s="553"/>
      <c r="F37" s="553"/>
      <c r="G37" s="553"/>
      <c r="H37" s="553"/>
      <c r="I37" s="553"/>
      <c r="J37" s="553"/>
      <c r="K37" s="553"/>
      <c r="L37" s="553"/>
      <c r="M37" s="553"/>
      <c r="N37" s="553"/>
      <c r="O37" s="553"/>
      <c r="P37" s="553"/>
      <c r="Q37" s="553"/>
      <c r="R37" s="553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>
  <sheetPr>
    <tabColor theme="0"/>
  </sheetPr>
  <dimension ref="A2:K23"/>
  <sheetViews>
    <sheetView tabSelected="1" zoomScale="60" zoomScaleNormal="60" workbookViewId="0">
      <selection activeCell="E26" sqref="E26"/>
    </sheetView>
  </sheetViews>
  <sheetFormatPr defaultRowHeight="14.4"/>
  <cols>
    <col min="1" max="1" width="16.88671875" customWidth="1"/>
    <col min="2" max="2" width="10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4.88671875" customWidth="1"/>
    <col min="8" max="8" width="12.44140625" customWidth="1"/>
    <col min="9" max="9" width="11.33203125" customWidth="1"/>
    <col min="10" max="10" width="12.88671875" customWidth="1"/>
    <col min="11" max="11" width="20" customWidth="1"/>
  </cols>
  <sheetData>
    <row r="2" spans="1:11" ht="22.8">
      <c r="A2" s="6" t="s">
        <v>201</v>
      </c>
      <c r="B2" s="6"/>
      <c r="C2" s="7"/>
      <c r="D2" s="6" t="s">
        <v>199</v>
      </c>
      <c r="E2" s="6"/>
      <c r="F2" s="8" t="s">
        <v>2</v>
      </c>
      <c r="G2" s="7">
        <v>20</v>
      </c>
      <c r="H2" s="6"/>
      <c r="K2" s="8"/>
    </row>
    <row r="3" spans="1:11" ht="15" thickBot="1">
      <c r="A3" s="1"/>
      <c r="B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87"/>
      <c r="B4" s="187"/>
      <c r="C4" s="550" t="s">
        <v>45</v>
      </c>
      <c r="D4" s="171"/>
      <c r="E4" s="208"/>
      <c r="F4" s="599"/>
      <c r="G4" s="601"/>
      <c r="H4" s="90" t="s">
        <v>26</v>
      </c>
      <c r="I4" s="90"/>
      <c r="J4" s="90"/>
      <c r="K4" s="255" t="s">
        <v>27</v>
      </c>
    </row>
    <row r="5" spans="1:11" s="20" customFormat="1" ht="38.25" customHeight="1" thickBot="1">
      <c r="A5" s="188" t="s">
        <v>0</v>
      </c>
      <c r="B5" s="188"/>
      <c r="C5" s="167" t="s">
        <v>46</v>
      </c>
      <c r="D5" s="113" t="s">
        <v>47</v>
      </c>
      <c r="E5" s="136" t="s">
        <v>44</v>
      </c>
      <c r="F5" s="167" t="s">
        <v>30</v>
      </c>
      <c r="G5" s="136" t="s">
        <v>43</v>
      </c>
      <c r="H5" s="95" t="s">
        <v>31</v>
      </c>
      <c r="I5" s="96" t="s">
        <v>32</v>
      </c>
      <c r="J5" s="249" t="s">
        <v>33</v>
      </c>
      <c r="K5" s="256" t="s">
        <v>34</v>
      </c>
    </row>
    <row r="6" spans="1:11" s="20" customFormat="1" ht="39" customHeight="1">
      <c r="A6" s="191" t="s">
        <v>7</v>
      </c>
      <c r="B6" s="617"/>
      <c r="C6" s="618">
        <v>135</v>
      </c>
      <c r="D6" s="611" t="s">
        <v>23</v>
      </c>
      <c r="E6" s="658" t="s">
        <v>64</v>
      </c>
      <c r="F6" s="661">
        <v>60</v>
      </c>
      <c r="G6" s="203"/>
      <c r="H6" s="535">
        <v>1.2</v>
      </c>
      <c r="I6" s="60">
        <v>5.4</v>
      </c>
      <c r="J6" s="612">
        <v>5.16</v>
      </c>
      <c r="K6" s="619">
        <v>73.2</v>
      </c>
    </row>
    <row r="7" spans="1:11" s="20" customFormat="1" ht="39" customHeight="1">
      <c r="A7" s="137"/>
      <c r="B7" s="189"/>
      <c r="C7" s="220">
        <v>33</v>
      </c>
      <c r="D7" s="277" t="s">
        <v>9</v>
      </c>
      <c r="E7" s="659" t="s">
        <v>74</v>
      </c>
      <c r="F7" s="248">
        <v>200</v>
      </c>
      <c r="G7" s="180"/>
      <c r="H7" s="283">
        <v>6.4</v>
      </c>
      <c r="I7" s="110">
        <v>6.2</v>
      </c>
      <c r="J7" s="111">
        <v>12.2</v>
      </c>
      <c r="K7" s="285">
        <v>130.6</v>
      </c>
    </row>
    <row r="8" spans="1:11" s="20" customFormat="1" ht="39" customHeight="1">
      <c r="A8" s="139"/>
      <c r="B8" s="211"/>
      <c r="C8" s="220">
        <v>42</v>
      </c>
      <c r="D8" s="277" t="s">
        <v>10</v>
      </c>
      <c r="E8" s="659" t="s">
        <v>162</v>
      </c>
      <c r="F8" s="248">
        <v>90</v>
      </c>
      <c r="G8" s="180"/>
      <c r="H8" s="283">
        <v>18.7</v>
      </c>
      <c r="I8" s="110">
        <v>19.2</v>
      </c>
      <c r="J8" s="111">
        <v>7.5</v>
      </c>
      <c r="K8" s="285">
        <v>278.27999999999997</v>
      </c>
    </row>
    <row r="9" spans="1:11" s="20" customFormat="1" ht="48" customHeight="1">
      <c r="A9" s="139"/>
      <c r="B9" s="138"/>
      <c r="C9" s="220">
        <v>234</v>
      </c>
      <c r="D9" s="277" t="s">
        <v>79</v>
      </c>
      <c r="E9" s="415" t="s">
        <v>181</v>
      </c>
      <c r="F9" s="180">
        <v>150</v>
      </c>
      <c r="G9" s="180"/>
      <c r="H9" s="283">
        <v>3.01</v>
      </c>
      <c r="I9" s="110">
        <v>10.51</v>
      </c>
      <c r="J9" s="111">
        <v>20.88</v>
      </c>
      <c r="K9" s="285">
        <v>192</v>
      </c>
    </row>
    <row r="10" spans="1:11" s="20" customFormat="1" ht="39" customHeight="1">
      <c r="A10" s="139"/>
      <c r="B10" s="138"/>
      <c r="C10" s="220">
        <v>156</v>
      </c>
      <c r="D10" s="277" t="s">
        <v>20</v>
      </c>
      <c r="E10" s="659" t="s">
        <v>184</v>
      </c>
      <c r="F10" s="248">
        <v>200</v>
      </c>
      <c r="G10" s="180"/>
      <c r="H10" s="23">
        <v>0.26</v>
      </c>
      <c r="I10" s="24">
        <v>0.12</v>
      </c>
      <c r="J10" s="25">
        <v>16.22</v>
      </c>
      <c r="K10" s="260">
        <v>67.599999999999994</v>
      </c>
    </row>
    <row r="11" spans="1:11" s="20" customFormat="1" ht="29.25" customHeight="1">
      <c r="A11" s="139"/>
      <c r="B11" s="138"/>
      <c r="C11" s="620">
        <v>119</v>
      </c>
      <c r="D11" s="277" t="s">
        <v>15</v>
      </c>
      <c r="E11" s="660" t="s">
        <v>67</v>
      </c>
      <c r="F11" s="180">
        <v>30</v>
      </c>
      <c r="G11" s="180"/>
      <c r="H11" s="23">
        <v>2.13</v>
      </c>
      <c r="I11" s="24">
        <v>0.21</v>
      </c>
      <c r="J11" s="25">
        <v>13.26</v>
      </c>
      <c r="K11" s="388">
        <v>72</v>
      </c>
    </row>
    <row r="12" spans="1:11" s="20" customFormat="1" ht="39" customHeight="1">
      <c r="A12" s="139"/>
      <c r="B12" s="138"/>
      <c r="C12" s="220">
        <v>120</v>
      </c>
      <c r="D12" s="277" t="s">
        <v>16</v>
      </c>
      <c r="E12" s="660" t="s">
        <v>55</v>
      </c>
      <c r="F12" s="180">
        <v>20</v>
      </c>
      <c r="G12" s="180"/>
      <c r="H12" s="23">
        <v>1.1399999999999999</v>
      </c>
      <c r="I12" s="24">
        <v>0.22</v>
      </c>
      <c r="J12" s="25">
        <v>7.44</v>
      </c>
      <c r="K12" s="388">
        <v>36.26</v>
      </c>
    </row>
    <row r="13" spans="1:11" ht="18">
      <c r="D13" s="11"/>
      <c r="E13" s="29"/>
      <c r="F13" s="30"/>
      <c r="G13" s="11"/>
      <c r="H13" s="11"/>
      <c r="I13" s="11"/>
      <c r="J13" s="11"/>
    </row>
    <row r="14" spans="1:11" ht="18">
      <c r="D14" s="11"/>
      <c r="E14" s="29"/>
      <c r="F14" s="30"/>
      <c r="G14" s="11"/>
      <c r="H14" s="11"/>
      <c r="I14" s="11"/>
      <c r="J14" s="11"/>
    </row>
    <row r="15" spans="1:11" ht="18">
      <c r="D15" s="11"/>
      <c r="E15" s="29"/>
      <c r="F15" s="30"/>
      <c r="G15" s="11"/>
      <c r="H15" s="11"/>
      <c r="I15" s="11"/>
      <c r="J15" s="11"/>
    </row>
    <row r="16" spans="1:11" ht="18">
      <c r="D16" s="11"/>
      <c r="E16" s="29"/>
      <c r="F16" s="30"/>
      <c r="G16" s="11"/>
      <c r="H16" s="11"/>
      <c r="I16" s="11"/>
      <c r="J16" s="11"/>
    </row>
    <row r="17" spans="4:10">
      <c r="D17" s="11"/>
      <c r="E17" s="11"/>
      <c r="F17" s="11"/>
      <c r="G17" s="11"/>
      <c r="H17" s="11"/>
      <c r="I17" s="11"/>
      <c r="J17" s="11"/>
    </row>
    <row r="18" spans="4:10">
      <c r="D18" s="11"/>
      <c r="E18" s="11"/>
      <c r="F18" s="11"/>
      <c r="G18" s="11"/>
      <c r="H18" s="11"/>
      <c r="I18" s="11"/>
      <c r="J18" s="11"/>
    </row>
    <row r="19" spans="4:10">
      <c r="D19" s="11"/>
      <c r="E19" s="11"/>
      <c r="F19" s="11"/>
      <c r="G19" s="11"/>
      <c r="H19" s="11"/>
      <c r="I19" s="11"/>
      <c r="J19" s="11"/>
    </row>
    <row r="20" spans="4:10">
      <c r="D20" s="11"/>
      <c r="E20" s="11"/>
      <c r="F20" s="11"/>
      <c r="G20" s="11"/>
      <c r="H20" s="11"/>
      <c r="I20" s="11"/>
      <c r="J20" s="11"/>
    </row>
    <row r="21" spans="4:10">
      <c r="D21" s="11"/>
      <c r="E21" s="11"/>
      <c r="F21" s="11"/>
      <c r="G21" s="11"/>
      <c r="H21" s="11"/>
      <c r="I21" s="11"/>
      <c r="J21" s="11"/>
    </row>
    <row r="22" spans="4:10">
      <c r="D22" s="11"/>
      <c r="E22" s="11"/>
      <c r="F22" s="11"/>
      <c r="G22" s="11"/>
      <c r="H22" s="11"/>
      <c r="I22" s="11"/>
      <c r="J22" s="11"/>
    </row>
    <row r="23" spans="4:10">
      <c r="D23" s="11"/>
      <c r="E23" s="11"/>
      <c r="F23" s="11"/>
      <c r="G23" s="11"/>
      <c r="H23" s="11"/>
      <c r="I23" s="11"/>
      <c r="J23" s="11"/>
    </row>
  </sheetData>
  <pageMargins left="0.7" right="0.7" top="0.75" bottom="0.75" header="0.3" footer="0.3"/>
  <pageSetup paperSize="9" scale="45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2:S35"/>
  <sheetViews>
    <sheetView zoomScale="60" zoomScaleNormal="60" workbookViewId="0">
      <selection activeCell="D13" sqref="D13"/>
    </sheetView>
  </sheetViews>
  <sheetFormatPr defaultRowHeight="14.4"/>
  <cols>
    <col min="1" max="1" width="19.6640625" customWidth="1"/>
    <col min="2" max="2" width="16.10937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2.88671875" customWidth="1"/>
    <col min="10" max="10" width="20.6640625" customWidth="1"/>
    <col min="11" max="11" width="11.33203125" customWidth="1"/>
  </cols>
  <sheetData>
    <row r="2" spans="1:19" ht="22.8">
      <c r="A2" s="6" t="s">
        <v>1</v>
      </c>
      <c r="B2" s="7"/>
      <c r="C2" s="6" t="s">
        <v>3</v>
      </c>
      <c r="D2" s="6"/>
      <c r="E2" s="8" t="s">
        <v>2</v>
      </c>
      <c r="F2" s="149">
        <v>3</v>
      </c>
      <c r="G2" s="6"/>
      <c r="J2" s="8"/>
      <c r="K2" s="7"/>
      <c r="L2" s="1"/>
      <c r="M2" s="2"/>
    </row>
    <row r="3" spans="1:19" ht="15" thickBot="1">
      <c r="A3" s="1"/>
      <c r="B3" s="3"/>
      <c r="C3" s="1"/>
      <c r="D3" s="1"/>
      <c r="E3" s="1"/>
      <c r="F3" s="1"/>
      <c r="G3" s="1"/>
      <c r="H3" s="1"/>
      <c r="I3" s="1"/>
      <c r="J3" s="1"/>
      <c r="K3" s="1"/>
      <c r="L3" s="1"/>
      <c r="M3" s="2"/>
    </row>
    <row r="4" spans="1:19" s="20" customFormat="1" ht="21.75" customHeight="1">
      <c r="A4" s="187"/>
      <c r="B4" s="135" t="s">
        <v>45</v>
      </c>
      <c r="C4" s="134"/>
      <c r="D4" s="208"/>
      <c r="E4" s="129"/>
      <c r="F4" s="135"/>
      <c r="G4" s="90" t="s">
        <v>26</v>
      </c>
      <c r="H4" s="90"/>
      <c r="I4" s="90"/>
      <c r="J4" s="255" t="s">
        <v>27</v>
      </c>
      <c r="K4" s="794" t="s">
        <v>28</v>
      </c>
      <c r="L4" s="795"/>
      <c r="M4" s="795"/>
      <c r="N4" s="796"/>
      <c r="O4" s="797" t="s">
        <v>29</v>
      </c>
      <c r="P4" s="797"/>
      <c r="Q4" s="797"/>
      <c r="R4" s="798"/>
    </row>
    <row r="5" spans="1:19" s="20" customFormat="1" ht="28.5" customHeight="1" thickBot="1">
      <c r="A5" s="188" t="s">
        <v>0</v>
      </c>
      <c r="B5" s="136" t="s">
        <v>46</v>
      </c>
      <c r="C5" s="496" t="s">
        <v>47</v>
      </c>
      <c r="D5" s="136" t="s">
        <v>44</v>
      </c>
      <c r="E5" s="130" t="s">
        <v>30</v>
      </c>
      <c r="F5" s="136" t="s">
        <v>43</v>
      </c>
      <c r="G5" s="95" t="s">
        <v>31</v>
      </c>
      <c r="H5" s="96" t="s">
        <v>32</v>
      </c>
      <c r="I5" s="249" t="s">
        <v>33</v>
      </c>
      <c r="J5" s="256" t="s">
        <v>34</v>
      </c>
      <c r="K5" s="338" t="s">
        <v>35</v>
      </c>
      <c r="L5" s="96" t="s">
        <v>36</v>
      </c>
      <c r="M5" s="96" t="s">
        <v>37</v>
      </c>
      <c r="N5" s="97" t="s">
        <v>38</v>
      </c>
      <c r="O5" s="95" t="s">
        <v>39</v>
      </c>
      <c r="P5" s="96" t="s">
        <v>40</v>
      </c>
      <c r="Q5" s="96" t="s">
        <v>41</v>
      </c>
      <c r="R5" s="97" t="s">
        <v>42</v>
      </c>
    </row>
    <row r="6" spans="1:19" s="20" customFormat="1" ht="37.5" customHeight="1">
      <c r="A6" s="191" t="s">
        <v>6</v>
      </c>
      <c r="B6" s="184">
        <v>25</v>
      </c>
      <c r="C6" s="351" t="s">
        <v>23</v>
      </c>
      <c r="D6" s="538" t="s">
        <v>58</v>
      </c>
      <c r="E6" s="540">
        <v>150</v>
      </c>
      <c r="F6" s="184"/>
      <c r="G6" s="45">
        <v>0.6</v>
      </c>
      <c r="H6" s="46">
        <v>0.45</v>
      </c>
      <c r="I6" s="53">
        <v>12.3</v>
      </c>
      <c r="J6" s="259">
        <v>54.9</v>
      </c>
      <c r="K6" s="379">
        <v>0.03</v>
      </c>
      <c r="L6" s="46">
        <v>7.5</v>
      </c>
      <c r="M6" s="46">
        <v>0.01</v>
      </c>
      <c r="N6" s="47">
        <v>0</v>
      </c>
      <c r="O6" s="45">
        <v>28.5</v>
      </c>
      <c r="P6" s="46">
        <v>24</v>
      </c>
      <c r="Q6" s="46">
        <v>18</v>
      </c>
      <c r="R6" s="47">
        <v>3.45</v>
      </c>
    </row>
    <row r="7" spans="1:19" s="20" customFormat="1" ht="37.5" customHeight="1">
      <c r="A7" s="137"/>
      <c r="B7" s="180">
        <v>230</v>
      </c>
      <c r="C7" s="278" t="s">
        <v>132</v>
      </c>
      <c r="D7" s="207" t="s">
        <v>179</v>
      </c>
      <c r="E7" s="180">
        <v>150</v>
      </c>
      <c r="F7" s="277"/>
      <c r="G7" s="23">
        <v>24.4</v>
      </c>
      <c r="H7" s="24">
        <v>10.3</v>
      </c>
      <c r="I7" s="25">
        <v>36.08</v>
      </c>
      <c r="J7" s="260">
        <v>336</v>
      </c>
      <c r="K7" s="390">
        <v>0.06</v>
      </c>
      <c r="L7" s="24">
        <v>3.83</v>
      </c>
      <c r="M7" s="24">
        <v>4.4999999999999998E-2</v>
      </c>
      <c r="N7" s="57">
        <v>1.1299999999999999</v>
      </c>
      <c r="O7" s="23">
        <v>177.75</v>
      </c>
      <c r="P7" s="24">
        <v>242.2</v>
      </c>
      <c r="Q7" s="24">
        <v>28.9</v>
      </c>
      <c r="R7" s="57">
        <v>0.98</v>
      </c>
      <c r="S7" s="40"/>
    </row>
    <row r="8" spans="1:19" s="20" customFormat="1" ht="37.5" customHeight="1">
      <c r="A8" s="137"/>
      <c r="B8" s="179">
        <v>114</v>
      </c>
      <c r="C8" s="232" t="s">
        <v>53</v>
      </c>
      <c r="D8" s="292" t="s">
        <v>60</v>
      </c>
      <c r="E8" s="541">
        <v>200</v>
      </c>
      <c r="F8" s="179"/>
      <c r="G8" s="21">
        <v>0.2</v>
      </c>
      <c r="H8" s="17">
        <v>0</v>
      </c>
      <c r="I8" s="22">
        <v>11</v>
      </c>
      <c r="J8" s="257">
        <v>44.8</v>
      </c>
      <c r="K8" s="339">
        <v>0</v>
      </c>
      <c r="L8" s="17">
        <v>0.08</v>
      </c>
      <c r="M8" s="17">
        <v>0</v>
      </c>
      <c r="N8" s="49">
        <v>0</v>
      </c>
      <c r="O8" s="21">
        <v>13.56</v>
      </c>
      <c r="P8" s="17">
        <v>7.66</v>
      </c>
      <c r="Q8" s="17">
        <v>4.08</v>
      </c>
      <c r="R8" s="49">
        <v>0.8</v>
      </c>
    </row>
    <row r="9" spans="1:19" s="20" customFormat="1" ht="37.5" customHeight="1">
      <c r="A9" s="137"/>
      <c r="B9" s="182">
        <v>121</v>
      </c>
      <c r="C9" s="232" t="s">
        <v>15</v>
      </c>
      <c r="D9" s="292" t="s">
        <v>59</v>
      </c>
      <c r="E9" s="500">
        <v>30</v>
      </c>
      <c r="F9" s="179"/>
      <c r="G9" s="21">
        <v>2.16</v>
      </c>
      <c r="H9" s="17">
        <v>0.81</v>
      </c>
      <c r="I9" s="22">
        <v>14.73</v>
      </c>
      <c r="J9" s="257">
        <v>75.66</v>
      </c>
      <c r="K9" s="339">
        <v>0.04</v>
      </c>
      <c r="L9" s="17">
        <v>0</v>
      </c>
      <c r="M9" s="17">
        <v>0</v>
      </c>
      <c r="N9" s="49">
        <v>0.51</v>
      </c>
      <c r="O9" s="21">
        <v>7.5</v>
      </c>
      <c r="P9" s="17">
        <v>24.6</v>
      </c>
      <c r="Q9" s="17">
        <v>9.9</v>
      </c>
      <c r="R9" s="49">
        <v>0.45</v>
      </c>
    </row>
    <row r="10" spans="1:19" s="20" customFormat="1" ht="37.5" customHeight="1">
      <c r="A10" s="137"/>
      <c r="B10" s="179">
        <v>120</v>
      </c>
      <c r="C10" s="232" t="s">
        <v>16</v>
      </c>
      <c r="D10" s="197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8">
        <v>36.26</v>
      </c>
      <c r="K10" s="339">
        <v>0.02</v>
      </c>
      <c r="L10" s="17">
        <v>0.08</v>
      </c>
      <c r="M10" s="17">
        <v>0</v>
      </c>
      <c r="N10" s="49">
        <v>0.06</v>
      </c>
      <c r="O10" s="21">
        <v>6.8</v>
      </c>
      <c r="P10" s="17">
        <v>24</v>
      </c>
      <c r="Q10" s="17">
        <v>8.1999999999999993</v>
      </c>
      <c r="R10" s="49">
        <v>0.46</v>
      </c>
    </row>
    <row r="11" spans="1:19" s="20" customFormat="1" ht="37.5" customHeight="1">
      <c r="A11" s="137"/>
      <c r="B11" s="179"/>
      <c r="C11" s="232"/>
      <c r="D11" s="464" t="s">
        <v>24</v>
      </c>
      <c r="E11" s="473">
        <f>SUM(E6:E10)</f>
        <v>550</v>
      </c>
      <c r="F11" s="179"/>
      <c r="G11" s="21">
        <f t="shared" ref="G11:R11" si="0">SUM(G6:G10)</f>
        <v>28.5</v>
      </c>
      <c r="H11" s="17">
        <f t="shared" si="0"/>
        <v>11.780000000000001</v>
      </c>
      <c r="I11" s="22">
        <f t="shared" si="0"/>
        <v>81.55</v>
      </c>
      <c r="J11" s="547">
        <f t="shared" si="0"/>
        <v>547.62</v>
      </c>
      <c r="K11" s="339">
        <f t="shared" si="0"/>
        <v>0.15</v>
      </c>
      <c r="L11" s="17">
        <f t="shared" si="0"/>
        <v>11.49</v>
      </c>
      <c r="M11" s="17">
        <f t="shared" si="0"/>
        <v>5.5E-2</v>
      </c>
      <c r="N11" s="49">
        <f t="shared" si="0"/>
        <v>1.7</v>
      </c>
      <c r="O11" s="21">
        <f t="shared" si="0"/>
        <v>234.11</v>
      </c>
      <c r="P11" s="17">
        <f t="shared" si="0"/>
        <v>322.46000000000004</v>
      </c>
      <c r="Q11" s="17">
        <f t="shared" si="0"/>
        <v>69.08</v>
      </c>
      <c r="R11" s="49">
        <f t="shared" si="0"/>
        <v>6.14</v>
      </c>
    </row>
    <row r="12" spans="1:19" s="20" customFormat="1" ht="37.5" customHeight="1" thickBot="1">
      <c r="A12" s="495"/>
      <c r="B12" s="537"/>
      <c r="C12" s="536"/>
      <c r="D12" s="539" t="s">
        <v>25</v>
      </c>
      <c r="E12" s="542"/>
      <c r="F12" s="490"/>
      <c r="G12" s="544"/>
      <c r="H12" s="100"/>
      <c r="I12" s="545"/>
      <c r="J12" s="546">
        <f>J11/23.5</f>
        <v>23.302978723404255</v>
      </c>
      <c r="K12" s="548"/>
      <c r="L12" s="100"/>
      <c r="M12" s="100"/>
      <c r="N12" s="101"/>
      <c r="O12" s="544"/>
      <c r="P12" s="100"/>
      <c r="Q12" s="100"/>
      <c r="R12" s="101"/>
    </row>
    <row r="13" spans="1:19" s="20" customFormat="1" ht="37.5" customHeight="1">
      <c r="A13" s="191" t="s">
        <v>7</v>
      </c>
      <c r="B13" s="184">
        <v>137</v>
      </c>
      <c r="C13" s="351" t="s">
        <v>8</v>
      </c>
      <c r="D13" s="538" t="s">
        <v>103</v>
      </c>
      <c r="E13" s="543">
        <v>150</v>
      </c>
      <c r="F13" s="387"/>
      <c r="G13" s="379">
        <v>1.35</v>
      </c>
      <c r="H13" s="46">
        <v>0</v>
      </c>
      <c r="I13" s="47">
        <v>12.9</v>
      </c>
      <c r="J13" s="361">
        <v>57</v>
      </c>
      <c r="K13" s="379">
        <v>0.09</v>
      </c>
      <c r="L13" s="46">
        <v>57</v>
      </c>
      <c r="M13" s="46">
        <v>0.09</v>
      </c>
      <c r="N13" s="47">
        <v>0</v>
      </c>
      <c r="O13" s="45">
        <v>52.5</v>
      </c>
      <c r="P13" s="46">
        <v>25.5</v>
      </c>
      <c r="Q13" s="46">
        <v>16.5</v>
      </c>
      <c r="R13" s="47">
        <v>0.15</v>
      </c>
    </row>
    <row r="14" spans="1:19" s="20" customFormat="1" ht="37.5" customHeight="1">
      <c r="A14" s="137"/>
      <c r="B14" s="179">
        <v>33</v>
      </c>
      <c r="C14" s="232" t="s">
        <v>9</v>
      </c>
      <c r="D14" s="292" t="s">
        <v>74</v>
      </c>
      <c r="E14" s="500">
        <v>200</v>
      </c>
      <c r="F14" s="196"/>
      <c r="G14" s="340">
        <v>6.4</v>
      </c>
      <c r="H14" s="13">
        <v>6.2</v>
      </c>
      <c r="I14" s="54">
        <v>12.2</v>
      </c>
      <c r="J14" s="133">
        <v>130.6</v>
      </c>
      <c r="K14" s="340">
        <v>0.08</v>
      </c>
      <c r="L14" s="13">
        <v>6.8</v>
      </c>
      <c r="M14" s="13">
        <v>0</v>
      </c>
      <c r="N14" s="54">
        <v>1</v>
      </c>
      <c r="O14" s="105">
        <v>36.799999999999997</v>
      </c>
      <c r="P14" s="13">
        <v>76.2</v>
      </c>
      <c r="Q14" s="13">
        <v>23.2</v>
      </c>
      <c r="R14" s="54">
        <v>0.8</v>
      </c>
    </row>
    <row r="15" spans="1:19" s="20" customFormat="1" ht="37.5" customHeight="1">
      <c r="A15" s="139"/>
      <c r="B15" s="179">
        <v>80</v>
      </c>
      <c r="C15" s="232" t="s">
        <v>10</v>
      </c>
      <c r="D15" s="292" t="s">
        <v>62</v>
      </c>
      <c r="E15" s="500">
        <v>90</v>
      </c>
      <c r="F15" s="196"/>
      <c r="G15" s="339">
        <v>14.85</v>
      </c>
      <c r="H15" s="17">
        <v>13.32</v>
      </c>
      <c r="I15" s="49">
        <v>5.94</v>
      </c>
      <c r="J15" s="362">
        <v>202.68</v>
      </c>
      <c r="K15" s="339">
        <v>0.06</v>
      </c>
      <c r="L15" s="17">
        <v>3.83</v>
      </c>
      <c r="M15" s="17">
        <v>8.9999999999999993E-3</v>
      </c>
      <c r="N15" s="49">
        <v>0.69</v>
      </c>
      <c r="O15" s="21">
        <v>20.58</v>
      </c>
      <c r="P15" s="17">
        <v>74.39</v>
      </c>
      <c r="Q15" s="17">
        <v>22.98</v>
      </c>
      <c r="R15" s="49">
        <v>0.95</v>
      </c>
    </row>
    <row r="16" spans="1:19" s="20" customFormat="1" ht="37.5" customHeight="1">
      <c r="A16" s="139"/>
      <c r="B16" s="179">
        <v>65</v>
      </c>
      <c r="C16" s="232" t="s">
        <v>57</v>
      </c>
      <c r="D16" s="292" t="s">
        <v>63</v>
      </c>
      <c r="E16" s="500">
        <v>150</v>
      </c>
      <c r="F16" s="196"/>
      <c r="G16" s="340">
        <v>6.45</v>
      </c>
      <c r="H16" s="13">
        <v>4.05</v>
      </c>
      <c r="I16" s="54">
        <v>40.200000000000003</v>
      </c>
      <c r="J16" s="133">
        <v>223.65</v>
      </c>
      <c r="K16" s="340">
        <v>0.08</v>
      </c>
      <c r="L16" s="13">
        <v>0</v>
      </c>
      <c r="M16" s="13">
        <v>0</v>
      </c>
      <c r="N16" s="54">
        <v>2.0699999999999998</v>
      </c>
      <c r="O16" s="105">
        <v>13.05</v>
      </c>
      <c r="P16" s="13">
        <v>58.34</v>
      </c>
      <c r="Q16" s="13">
        <v>22.53</v>
      </c>
      <c r="R16" s="54">
        <v>1.25</v>
      </c>
    </row>
    <row r="17" spans="1:18" s="20" customFormat="1" ht="37.5" customHeight="1">
      <c r="A17" s="139"/>
      <c r="B17" s="179">
        <v>95</v>
      </c>
      <c r="C17" s="232" t="s">
        <v>20</v>
      </c>
      <c r="D17" s="292" t="s">
        <v>194</v>
      </c>
      <c r="E17" s="500">
        <v>200</v>
      </c>
      <c r="F17" s="196"/>
      <c r="G17" s="339">
        <v>0</v>
      </c>
      <c r="H17" s="17">
        <v>0</v>
      </c>
      <c r="I17" s="49">
        <v>19.8</v>
      </c>
      <c r="J17" s="361">
        <v>81.599999999999994</v>
      </c>
      <c r="K17" s="339">
        <v>0.16</v>
      </c>
      <c r="L17" s="17">
        <v>9.18</v>
      </c>
      <c r="M17" s="17">
        <v>0.16</v>
      </c>
      <c r="N17" s="49">
        <v>0.8</v>
      </c>
      <c r="O17" s="21">
        <v>0.78</v>
      </c>
      <c r="P17" s="17">
        <v>0</v>
      </c>
      <c r="Q17" s="17">
        <v>0</v>
      </c>
      <c r="R17" s="49">
        <v>0</v>
      </c>
    </row>
    <row r="18" spans="1:18" s="20" customFormat="1" ht="37.5" customHeight="1">
      <c r="A18" s="139"/>
      <c r="B18" s="182">
        <v>119</v>
      </c>
      <c r="C18" s="232" t="s">
        <v>15</v>
      </c>
      <c r="D18" s="197" t="s">
        <v>67</v>
      </c>
      <c r="E18" s="180">
        <v>30</v>
      </c>
      <c r="F18" s="180"/>
      <c r="G18" s="23">
        <v>2.13</v>
      </c>
      <c r="H18" s="24">
        <v>0.21</v>
      </c>
      <c r="I18" s="25">
        <v>13.26</v>
      </c>
      <c r="J18" s="716">
        <v>72</v>
      </c>
      <c r="K18" s="390">
        <v>0.03</v>
      </c>
      <c r="L18" s="24">
        <v>0</v>
      </c>
      <c r="M18" s="24">
        <v>0</v>
      </c>
      <c r="N18" s="57">
        <v>0.05</v>
      </c>
      <c r="O18" s="23">
        <v>11.1</v>
      </c>
      <c r="P18" s="24">
        <v>65.400000000000006</v>
      </c>
      <c r="Q18" s="24">
        <v>19.5</v>
      </c>
      <c r="R18" s="57">
        <v>0.84</v>
      </c>
    </row>
    <row r="19" spans="1:18" s="20" customFormat="1" ht="37.5" customHeight="1">
      <c r="A19" s="139"/>
      <c r="B19" s="179">
        <v>120</v>
      </c>
      <c r="C19" s="232" t="s">
        <v>16</v>
      </c>
      <c r="D19" s="197" t="s">
        <v>55</v>
      </c>
      <c r="E19" s="180">
        <v>20</v>
      </c>
      <c r="F19" s="180"/>
      <c r="G19" s="23">
        <v>1.1399999999999999</v>
      </c>
      <c r="H19" s="24">
        <v>0.22</v>
      </c>
      <c r="I19" s="25">
        <v>7.44</v>
      </c>
      <c r="J19" s="716">
        <v>36.26</v>
      </c>
      <c r="K19" s="390">
        <v>0.02</v>
      </c>
      <c r="L19" s="24">
        <v>0.08</v>
      </c>
      <c r="M19" s="24">
        <v>0</v>
      </c>
      <c r="N19" s="57">
        <v>0.06</v>
      </c>
      <c r="O19" s="23">
        <v>6.8</v>
      </c>
      <c r="P19" s="24">
        <v>24</v>
      </c>
      <c r="Q19" s="24">
        <v>8.1999999999999993</v>
      </c>
      <c r="R19" s="57">
        <v>0.46</v>
      </c>
    </row>
    <row r="20" spans="1:18" s="20" customFormat="1" ht="37.5" customHeight="1">
      <c r="A20" s="139"/>
      <c r="B20" s="313"/>
      <c r="C20" s="359"/>
      <c r="D20" s="464" t="s">
        <v>24</v>
      </c>
      <c r="E20" s="376">
        <f>SUM(E13:E19)</f>
        <v>840</v>
      </c>
      <c r="F20" s="196"/>
      <c r="G20" s="270">
        <f>SUM(G13:G19)</f>
        <v>32.32</v>
      </c>
      <c r="H20" s="15">
        <f t="shared" ref="H20:R20" si="1">SUM(H13:H19)</f>
        <v>24</v>
      </c>
      <c r="I20" s="55">
        <f t="shared" si="1"/>
        <v>111.74000000000001</v>
      </c>
      <c r="J20" s="492">
        <f>SUM(J13:J19)</f>
        <v>803.79</v>
      </c>
      <c r="K20" s="274">
        <f t="shared" si="1"/>
        <v>0.52</v>
      </c>
      <c r="L20" s="16">
        <f t="shared" si="1"/>
        <v>76.89</v>
      </c>
      <c r="M20" s="16">
        <f t="shared" si="1"/>
        <v>0.25900000000000001</v>
      </c>
      <c r="N20" s="98">
        <f t="shared" si="1"/>
        <v>4.669999999999999</v>
      </c>
      <c r="O20" s="717">
        <f t="shared" si="1"/>
        <v>141.61000000000001</v>
      </c>
      <c r="P20" s="16">
        <f t="shared" si="1"/>
        <v>323.83000000000004</v>
      </c>
      <c r="Q20" s="16">
        <f t="shared" si="1"/>
        <v>112.91000000000001</v>
      </c>
      <c r="R20" s="98">
        <f t="shared" si="1"/>
        <v>4.45</v>
      </c>
    </row>
    <row r="21" spans="1:18" s="20" customFormat="1" ht="37.5" customHeight="1" thickBot="1">
      <c r="A21" s="369"/>
      <c r="B21" s="488"/>
      <c r="C21" s="467"/>
      <c r="D21" s="465" t="s">
        <v>25</v>
      </c>
      <c r="E21" s="467"/>
      <c r="F21" s="435"/>
      <c r="G21" s="439"/>
      <c r="H21" s="51"/>
      <c r="I21" s="52"/>
      <c r="J21" s="484">
        <f>J20/23.5</f>
        <v>34.203829787234042</v>
      </c>
      <c r="K21" s="439"/>
      <c r="L21" s="51"/>
      <c r="M21" s="51"/>
      <c r="N21" s="52"/>
      <c r="O21" s="433"/>
      <c r="P21" s="51"/>
      <c r="Q21" s="51"/>
      <c r="R21" s="52"/>
    </row>
    <row r="22" spans="1:18">
      <c r="A22" s="2"/>
      <c r="B22" s="4"/>
      <c r="C22" s="2"/>
      <c r="D22" s="2"/>
      <c r="E22" s="2"/>
      <c r="F22" s="9"/>
      <c r="G22" s="10"/>
      <c r="H22" s="9"/>
      <c r="I22" s="2"/>
      <c r="J22" s="12"/>
      <c r="K22" s="2"/>
      <c r="L22" s="2"/>
      <c r="M22" s="2"/>
    </row>
    <row r="23" spans="1:18" ht="18">
      <c r="C23" s="11"/>
      <c r="D23" s="29"/>
      <c r="E23" s="30"/>
      <c r="F23" s="11"/>
      <c r="G23" s="9"/>
      <c r="H23" s="11"/>
      <c r="I23" s="11"/>
    </row>
    <row r="24" spans="1:18" ht="18">
      <c r="C24" s="11"/>
      <c r="D24" s="29"/>
      <c r="E24" s="30"/>
      <c r="F24" s="11"/>
      <c r="G24" s="11"/>
      <c r="H24" s="11"/>
      <c r="I24" s="11"/>
    </row>
    <row r="25" spans="1:18" ht="18">
      <c r="C25" s="11"/>
      <c r="D25" s="29"/>
      <c r="E25" s="30"/>
      <c r="F25" s="11"/>
      <c r="G25" s="11"/>
      <c r="H25" s="11"/>
      <c r="I25" s="11"/>
    </row>
    <row r="26" spans="1:18" ht="18">
      <c r="C26" s="11"/>
      <c r="D26" s="29"/>
      <c r="E26" s="30"/>
      <c r="F26" s="11"/>
      <c r="G26" s="11"/>
      <c r="H26" s="11"/>
      <c r="I26" s="11"/>
    </row>
    <row r="27" spans="1:18" ht="18">
      <c r="C27" s="11"/>
      <c r="D27" s="29"/>
      <c r="E27" s="30"/>
      <c r="F27" s="11"/>
      <c r="G27" s="11"/>
      <c r="H27" s="11"/>
      <c r="I27" s="11"/>
    </row>
    <row r="28" spans="1:18" ht="18">
      <c r="C28" s="11"/>
      <c r="D28" s="29"/>
      <c r="E28" s="30"/>
      <c r="F28" s="11"/>
      <c r="G28" s="11"/>
      <c r="H28" s="11"/>
      <c r="I28" s="11"/>
    </row>
    <row r="29" spans="1:18">
      <c r="C29" s="11"/>
      <c r="D29" s="11"/>
      <c r="E29" s="11"/>
      <c r="F29" s="11"/>
      <c r="G29" s="11"/>
      <c r="H29" s="11"/>
      <c r="I29" s="11"/>
    </row>
    <row r="30" spans="1:18">
      <c r="C30" s="11"/>
      <c r="D30" s="11"/>
      <c r="E30" s="11"/>
      <c r="F30" s="11"/>
      <c r="G30" s="11"/>
      <c r="H30" s="11"/>
      <c r="I30" s="11"/>
    </row>
    <row r="31" spans="1:18">
      <c r="C31" s="11"/>
      <c r="D31" s="11"/>
      <c r="E31" s="11"/>
      <c r="F31" s="11"/>
      <c r="G31" s="11"/>
      <c r="H31" s="11"/>
      <c r="I31" s="11"/>
    </row>
    <row r="32" spans="1:18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2">
    <mergeCell ref="K4:N4"/>
    <mergeCell ref="O4:R4"/>
  </mergeCells>
  <pageMargins left="0.7" right="0.7" top="0.75" bottom="0.75" header="0.3" footer="0.3"/>
  <pageSetup paperSize="9" scale="49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0"/>
  </sheetPr>
  <dimension ref="A2:K40"/>
  <sheetViews>
    <sheetView zoomScale="60" zoomScaleNormal="60" workbookViewId="0">
      <selection activeCell="A2" sqref="A2"/>
    </sheetView>
  </sheetViews>
  <sheetFormatPr defaultRowHeight="14.4"/>
  <cols>
    <col min="1" max="1" width="20.33203125" customWidth="1"/>
    <col min="2" max="2" width="11.33203125" style="5" customWidth="1"/>
    <col min="3" max="3" width="15.441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200</v>
      </c>
      <c r="C2" s="7"/>
      <c r="D2" s="6" t="s">
        <v>199</v>
      </c>
      <c r="E2" s="6"/>
      <c r="F2" s="8" t="s">
        <v>2</v>
      </c>
      <c r="G2" s="7">
        <v>4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187"/>
      <c r="B4" s="147"/>
      <c r="C4" s="129" t="s">
        <v>45</v>
      </c>
      <c r="D4" s="171"/>
      <c r="E4" s="227"/>
      <c r="F4" s="704"/>
      <c r="G4" s="703"/>
      <c r="H4" s="371" t="s">
        <v>26</v>
      </c>
      <c r="I4" s="372"/>
      <c r="J4" s="373"/>
      <c r="K4" s="477" t="s">
        <v>27</v>
      </c>
    </row>
    <row r="5" spans="1:11" s="20" customFormat="1" ht="28.5" customHeight="1" thickBot="1">
      <c r="A5" s="188" t="s">
        <v>0</v>
      </c>
      <c r="B5" s="148"/>
      <c r="C5" s="130" t="s">
        <v>46</v>
      </c>
      <c r="D5" s="113" t="s">
        <v>47</v>
      </c>
      <c r="E5" s="130" t="s">
        <v>44</v>
      </c>
      <c r="F5" s="136" t="s">
        <v>30</v>
      </c>
      <c r="G5" s="130" t="s">
        <v>43</v>
      </c>
      <c r="H5" s="338" t="s">
        <v>31</v>
      </c>
      <c r="I5" s="96" t="s">
        <v>32</v>
      </c>
      <c r="J5" s="97" t="s">
        <v>33</v>
      </c>
      <c r="K5" s="478" t="s">
        <v>34</v>
      </c>
    </row>
    <row r="6" spans="1:11" s="20" customFormat="1" ht="38.25" customHeight="1">
      <c r="A6" s="191" t="s">
        <v>6</v>
      </c>
      <c r="B6" s="152"/>
      <c r="C6" s="452"/>
      <c r="D6" s="387" t="s">
        <v>23</v>
      </c>
      <c r="E6" s="514" t="s">
        <v>192</v>
      </c>
      <c r="F6" s="730">
        <v>60</v>
      </c>
      <c r="G6" s="559"/>
      <c r="H6" s="721">
        <v>1.02</v>
      </c>
      <c r="I6" s="590">
        <v>7.98</v>
      </c>
      <c r="J6" s="722">
        <v>3.06</v>
      </c>
      <c r="K6" s="766">
        <v>88.8</v>
      </c>
    </row>
    <row r="7" spans="1:11" s="20" customFormat="1" ht="38.25" customHeight="1">
      <c r="A7" s="448"/>
      <c r="B7" s="156" t="s">
        <v>99</v>
      </c>
      <c r="C7" s="216">
        <v>90</v>
      </c>
      <c r="D7" s="333" t="s">
        <v>117</v>
      </c>
      <c r="E7" s="515" t="s">
        <v>71</v>
      </c>
      <c r="F7" s="521">
        <v>90</v>
      </c>
      <c r="G7" s="216"/>
      <c r="H7" s="348">
        <v>15.2</v>
      </c>
      <c r="I7" s="64">
        <v>14.04</v>
      </c>
      <c r="J7" s="102">
        <v>8.9</v>
      </c>
      <c r="K7" s="527">
        <v>222.75</v>
      </c>
    </row>
    <row r="8" spans="1:11" s="20" customFormat="1" ht="38.25" customHeight="1">
      <c r="A8" s="449"/>
      <c r="B8" s="157" t="s">
        <v>100</v>
      </c>
      <c r="C8" s="217">
        <v>88</v>
      </c>
      <c r="D8" s="334" t="s">
        <v>10</v>
      </c>
      <c r="E8" s="516" t="s">
        <v>190</v>
      </c>
      <c r="F8" s="522">
        <v>90</v>
      </c>
      <c r="G8" s="217"/>
      <c r="H8" s="530">
        <v>18</v>
      </c>
      <c r="I8" s="66">
        <v>16.5</v>
      </c>
      <c r="J8" s="103">
        <v>2.89</v>
      </c>
      <c r="K8" s="528">
        <v>232.8</v>
      </c>
    </row>
    <row r="9" spans="1:11" s="20" customFormat="1" ht="38.25" customHeight="1">
      <c r="A9" s="448"/>
      <c r="B9" s="156"/>
      <c r="C9" s="216">
        <v>52</v>
      </c>
      <c r="D9" s="333" t="s">
        <v>79</v>
      </c>
      <c r="E9" s="515" t="s">
        <v>65</v>
      </c>
      <c r="F9" s="521">
        <v>150</v>
      </c>
      <c r="G9" s="216"/>
      <c r="H9" s="468">
        <v>3.15</v>
      </c>
      <c r="I9" s="79">
        <v>4.5</v>
      </c>
      <c r="J9" s="80">
        <v>17.55</v>
      </c>
      <c r="K9" s="718">
        <v>122.85</v>
      </c>
    </row>
    <row r="10" spans="1:11" s="20" customFormat="1" ht="38.25" customHeight="1">
      <c r="A10" s="449"/>
      <c r="B10" s="157"/>
      <c r="C10" s="244">
        <v>50</v>
      </c>
      <c r="D10" s="230" t="s">
        <v>79</v>
      </c>
      <c r="E10" s="719" t="s">
        <v>134</v>
      </c>
      <c r="F10" s="244">
        <v>150</v>
      </c>
      <c r="G10" s="251"/>
      <c r="H10" s="724">
        <v>3.3</v>
      </c>
      <c r="I10" s="720">
        <v>7.8</v>
      </c>
      <c r="J10" s="725">
        <v>22.35</v>
      </c>
      <c r="K10" s="728">
        <v>173.1</v>
      </c>
    </row>
    <row r="11" spans="1:11" s="20" customFormat="1" ht="31.2">
      <c r="A11" s="137"/>
      <c r="B11" s="155"/>
      <c r="C11" s="169">
        <v>216</v>
      </c>
      <c r="D11" s="196" t="s">
        <v>20</v>
      </c>
      <c r="E11" s="345" t="s">
        <v>171</v>
      </c>
      <c r="F11" s="242">
        <v>200</v>
      </c>
      <c r="G11" s="232"/>
      <c r="H11" s="339">
        <v>0.26</v>
      </c>
      <c r="I11" s="17">
        <v>0</v>
      </c>
      <c r="J11" s="49">
        <v>15.76</v>
      </c>
      <c r="K11" s="362">
        <v>62</v>
      </c>
    </row>
    <row r="12" spans="1:11" s="20" customFormat="1" ht="38.25" customHeight="1">
      <c r="A12" s="137"/>
      <c r="B12" s="155"/>
      <c r="C12" s="133">
        <v>119</v>
      </c>
      <c r="D12" s="196" t="s">
        <v>15</v>
      </c>
      <c r="E12" s="232" t="s">
        <v>67</v>
      </c>
      <c r="F12" s="242">
        <v>20</v>
      </c>
      <c r="G12" s="169"/>
      <c r="H12" s="339">
        <v>1.4</v>
      </c>
      <c r="I12" s="17">
        <v>0.14000000000000001</v>
      </c>
      <c r="J12" s="49">
        <v>8.8000000000000007</v>
      </c>
      <c r="K12" s="361">
        <v>48</v>
      </c>
    </row>
    <row r="13" spans="1:11" s="20" customFormat="1" ht="38.25" customHeight="1">
      <c r="A13" s="137"/>
      <c r="B13" s="155"/>
      <c r="C13" s="169">
        <v>120</v>
      </c>
      <c r="D13" s="196" t="s">
        <v>16</v>
      </c>
      <c r="E13" s="232" t="s">
        <v>55</v>
      </c>
      <c r="F13" s="179">
        <v>20</v>
      </c>
      <c r="G13" s="169"/>
      <c r="H13" s="339">
        <v>1.1399999999999999</v>
      </c>
      <c r="I13" s="17">
        <v>0.22</v>
      </c>
      <c r="J13" s="49">
        <v>7.44</v>
      </c>
      <c r="K13" s="362">
        <v>36.26</v>
      </c>
    </row>
    <row r="14" spans="1:11" s="20" customFormat="1" ht="38.25" customHeight="1">
      <c r="A14" s="448"/>
      <c r="B14" s="156" t="s">
        <v>99</v>
      </c>
      <c r="C14" s="216"/>
      <c r="D14" s="333"/>
      <c r="E14" s="517" t="s">
        <v>24</v>
      </c>
      <c r="F14" s="431">
        <f>F6+F7+F9+F11+F12+F13</f>
        <v>540</v>
      </c>
      <c r="G14" s="216"/>
      <c r="H14" s="468">
        <f>H6+H7+H9+H11+H12+H13</f>
        <v>22.169999999999998</v>
      </c>
      <c r="I14" s="79">
        <f t="shared" ref="I14:J14" si="0">I6+I7+I9+I11+I12+I13</f>
        <v>26.88</v>
      </c>
      <c r="J14" s="80">
        <f t="shared" si="0"/>
        <v>61.510000000000005</v>
      </c>
      <c r="K14" s="588">
        <f>K6+K7+K9+K11+K12+K13</f>
        <v>580.66</v>
      </c>
    </row>
    <row r="15" spans="1:11" s="20" customFormat="1" ht="38.25" customHeight="1">
      <c r="A15" s="449"/>
      <c r="B15" s="157" t="s">
        <v>100</v>
      </c>
      <c r="C15" s="217"/>
      <c r="D15" s="334"/>
      <c r="E15" s="518" t="s">
        <v>24</v>
      </c>
      <c r="F15" s="429">
        <f>F6+F8+F10+F11+F12+F13</f>
        <v>540</v>
      </c>
      <c r="G15" s="432"/>
      <c r="H15" s="726">
        <f t="shared" ref="H15:K15" si="1">H6+H8+H10+H11+H12+H13</f>
        <v>25.12</v>
      </c>
      <c r="I15" s="723">
        <f t="shared" si="1"/>
        <v>32.64</v>
      </c>
      <c r="J15" s="727">
        <f t="shared" si="1"/>
        <v>60.3</v>
      </c>
      <c r="K15" s="729">
        <f t="shared" si="1"/>
        <v>640.96</v>
      </c>
    </row>
    <row r="16" spans="1:11" s="20" customFormat="1" ht="38.25" customHeight="1">
      <c r="A16" s="448"/>
      <c r="B16" s="156" t="s">
        <v>99</v>
      </c>
      <c r="C16" s="216"/>
      <c r="D16" s="333"/>
      <c r="E16" s="519" t="s">
        <v>25</v>
      </c>
      <c r="F16" s="243"/>
      <c r="G16" s="525"/>
      <c r="H16" s="531"/>
      <c r="I16" s="83"/>
      <c r="J16" s="511"/>
      <c r="K16" s="589">
        <f>K14/23.5</f>
        <v>24.708936170212766</v>
      </c>
    </row>
    <row r="17" spans="1:11" s="20" customFormat="1" ht="38.25" customHeight="1" thickBot="1">
      <c r="A17" s="450"/>
      <c r="B17" s="158" t="s">
        <v>100</v>
      </c>
      <c r="C17" s="218"/>
      <c r="D17" s="454"/>
      <c r="E17" s="520" t="s">
        <v>25</v>
      </c>
      <c r="F17" s="247"/>
      <c r="G17" s="526"/>
      <c r="H17" s="532"/>
      <c r="I17" s="512"/>
      <c r="J17" s="513"/>
      <c r="K17" s="534">
        <f>K15/23.5</f>
        <v>27.274893617021277</v>
      </c>
    </row>
    <row r="18" spans="1:11" s="20" customFormat="1" ht="38.25" customHeight="1">
      <c r="A18" s="191" t="s">
        <v>7</v>
      </c>
      <c r="B18" s="152"/>
      <c r="C18" s="452">
        <v>6</v>
      </c>
      <c r="D18" s="387" t="s">
        <v>8</v>
      </c>
      <c r="E18" s="514" t="s">
        <v>68</v>
      </c>
      <c r="F18" s="523">
        <v>60</v>
      </c>
      <c r="G18" s="452"/>
      <c r="H18" s="721">
        <v>0.9</v>
      </c>
      <c r="I18" s="590">
        <v>4.8600000000000003</v>
      </c>
      <c r="J18" s="722">
        <v>7.44</v>
      </c>
      <c r="K18" s="529">
        <v>75.900000000000006</v>
      </c>
    </row>
    <row r="19" spans="1:11" s="20" customFormat="1" ht="38.25" customHeight="1">
      <c r="A19" s="137"/>
      <c r="B19" s="696"/>
      <c r="C19" s="181">
        <v>32</v>
      </c>
      <c r="D19" s="370" t="s">
        <v>9</v>
      </c>
      <c r="E19" s="463" t="s">
        <v>61</v>
      </c>
      <c r="F19" s="407">
        <v>200</v>
      </c>
      <c r="G19" s="181"/>
      <c r="H19" s="105">
        <v>5.88</v>
      </c>
      <c r="I19" s="13">
        <v>8.82</v>
      </c>
      <c r="J19" s="27">
        <v>9.6</v>
      </c>
      <c r="K19" s="182">
        <v>142.19999999999999</v>
      </c>
    </row>
    <row r="20" spans="1:11" s="20" customFormat="1" ht="38.25" customHeight="1">
      <c r="A20" s="139"/>
      <c r="B20" s="155"/>
      <c r="C20" s="169">
        <v>82</v>
      </c>
      <c r="D20" s="196" t="s">
        <v>10</v>
      </c>
      <c r="E20" s="345" t="s">
        <v>70</v>
      </c>
      <c r="F20" s="242">
        <v>95</v>
      </c>
      <c r="G20" s="169"/>
      <c r="H20" s="340">
        <v>23.46</v>
      </c>
      <c r="I20" s="13">
        <v>16.34</v>
      </c>
      <c r="J20" s="54">
        <v>0.56999999999999995</v>
      </c>
      <c r="K20" s="133">
        <v>243.58</v>
      </c>
    </row>
    <row r="21" spans="1:11" s="20" customFormat="1" ht="38.25" customHeight="1">
      <c r="A21" s="139"/>
      <c r="B21" s="155"/>
      <c r="C21" s="169">
        <v>54</v>
      </c>
      <c r="D21" s="196" t="s">
        <v>57</v>
      </c>
      <c r="E21" s="239" t="s">
        <v>50</v>
      </c>
      <c r="F21" s="179">
        <v>150</v>
      </c>
      <c r="G21" s="169"/>
      <c r="H21" s="390">
        <v>7.2</v>
      </c>
      <c r="I21" s="24">
        <v>5.0999999999999996</v>
      </c>
      <c r="J21" s="57">
        <v>33.9</v>
      </c>
      <c r="K21" s="389">
        <v>210.3</v>
      </c>
    </row>
    <row r="22" spans="1:11" s="20" customFormat="1" ht="38.25" customHeight="1">
      <c r="A22" s="139"/>
      <c r="B22" s="155"/>
      <c r="C22" s="169">
        <v>96</v>
      </c>
      <c r="D22" s="196" t="s">
        <v>20</v>
      </c>
      <c r="E22" s="345" t="s">
        <v>177</v>
      </c>
      <c r="F22" s="242">
        <v>200</v>
      </c>
      <c r="G22" s="169"/>
      <c r="H22" s="339">
        <v>0.5</v>
      </c>
      <c r="I22" s="17">
        <v>0</v>
      </c>
      <c r="J22" s="49">
        <v>15.84</v>
      </c>
      <c r="K22" s="361">
        <v>65.36</v>
      </c>
    </row>
    <row r="23" spans="1:11" s="20" customFormat="1" ht="38.25" customHeight="1">
      <c r="A23" s="139"/>
      <c r="B23" s="155"/>
      <c r="C23" s="133">
        <v>119</v>
      </c>
      <c r="D23" s="196" t="s">
        <v>15</v>
      </c>
      <c r="E23" s="239" t="s">
        <v>67</v>
      </c>
      <c r="F23" s="180">
        <v>30</v>
      </c>
      <c r="G23" s="180"/>
      <c r="H23" s="23">
        <v>2.13</v>
      </c>
      <c r="I23" s="24">
        <v>0.21</v>
      </c>
      <c r="J23" s="25">
        <v>13.26</v>
      </c>
      <c r="K23" s="388">
        <v>72</v>
      </c>
    </row>
    <row r="24" spans="1:11" s="20" customFormat="1" ht="38.25" customHeight="1">
      <c r="A24" s="139"/>
      <c r="B24" s="155"/>
      <c r="C24" s="169">
        <v>120</v>
      </c>
      <c r="D24" s="196" t="s">
        <v>16</v>
      </c>
      <c r="E24" s="239" t="s">
        <v>55</v>
      </c>
      <c r="F24" s="180">
        <v>20</v>
      </c>
      <c r="G24" s="180"/>
      <c r="H24" s="23">
        <v>1.1399999999999999</v>
      </c>
      <c r="I24" s="24">
        <v>0.22</v>
      </c>
      <c r="J24" s="25">
        <v>7.44</v>
      </c>
      <c r="K24" s="388">
        <v>36.26</v>
      </c>
    </row>
    <row r="25" spans="1:11" s="20" customFormat="1" ht="38.25" customHeight="1">
      <c r="A25" s="139"/>
      <c r="B25" s="155"/>
      <c r="C25" s="376"/>
      <c r="D25" s="315"/>
      <c r="E25" s="444" t="s">
        <v>24</v>
      </c>
      <c r="F25" s="475">
        <f>SUM(F18:F24)</f>
        <v>755</v>
      </c>
      <c r="G25" s="169"/>
      <c r="H25" s="270">
        <f>SUM(H18:H24)</f>
        <v>41.210000000000008</v>
      </c>
      <c r="I25" s="15">
        <f t="shared" ref="I25:J25" si="2">SUM(I18:I24)</f>
        <v>35.549999999999997</v>
      </c>
      <c r="J25" s="55">
        <f t="shared" si="2"/>
        <v>88.05</v>
      </c>
      <c r="K25" s="483">
        <f>SUM(K18:K24)</f>
        <v>845.6</v>
      </c>
    </row>
    <row r="26" spans="1:11" s="20" customFormat="1" ht="38.25" customHeight="1" thickBot="1">
      <c r="A26" s="369"/>
      <c r="B26" s="451"/>
      <c r="C26" s="453"/>
      <c r="D26" s="435"/>
      <c r="E26" s="446" t="s">
        <v>25</v>
      </c>
      <c r="F26" s="435"/>
      <c r="G26" s="467"/>
      <c r="H26" s="439"/>
      <c r="I26" s="51"/>
      <c r="J26" s="52"/>
      <c r="K26" s="484">
        <f>K25/23.5</f>
        <v>35.982978723404258</v>
      </c>
    </row>
    <row r="27" spans="1:11">
      <c r="A27" s="9"/>
      <c r="C27" s="36"/>
      <c r="D27" s="2"/>
      <c r="E27" s="2"/>
      <c r="F27" s="2"/>
      <c r="G27" s="9"/>
      <c r="H27" s="10"/>
      <c r="I27" s="9"/>
      <c r="J27" s="2"/>
      <c r="K27" s="12"/>
    </row>
    <row r="28" spans="1:11">
      <c r="A28" s="697" t="s">
        <v>98</v>
      </c>
      <c r="B28" s="698"/>
      <c r="C28" s="699"/>
      <c r="D28" s="63"/>
      <c r="E28" s="32"/>
      <c r="F28" s="2"/>
      <c r="G28" s="9"/>
      <c r="H28" s="9"/>
      <c r="I28" s="9"/>
      <c r="J28" s="2"/>
      <c r="K28" s="2"/>
    </row>
    <row r="29" spans="1:11">
      <c r="A29" s="700" t="s">
        <v>82</v>
      </c>
      <c r="B29" s="701"/>
      <c r="C29" s="702"/>
      <c r="D29" s="70"/>
      <c r="G29" s="11"/>
      <c r="H29" s="9"/>
      <c r="I29" s="11"/>
    </row>
    <row r="30" spans="1:11" ht="18">
      <c r="D30" s="11"/>
      <c r="E30" s="29"/>
      <c r="F30" s="30"/>
      <c r="G30" s="11"/>
      <c r="H30" s="11"/>
      <c r="I30" s="11"/>
      <c r="J30" s="11"/>
    </row>
    <row r="31" spans="1:11" ht="18">
      <c r="D31" s="11"/>
      <c r="E31" s="29"/>
      <c r="F31" s="30"/>
      <c r="G31" s="11"/>
      <c r="H31" s="11"/>
      <c r="I31" s="11"/>
      <c r="J31" s="11"/>
    </row>
    <row r="32" spans="1:11" ht="18"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  <row r="35" spans="4:10">
      <c r="D35" s="11"/>
      <c r="E35" s="11"/>
      <c r="F35" s="11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</sheetData>
  <pageMargins left="0.7" right="0.7" top="0.75" bottom="0.75" header="0.3" footer="0.3"/>
  <pageSetup paperSize="9" scale="49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0"/>
  </sheetPr>
  <dimension ref="A2:J35"/>
  <sheetViews>
    <sheetView zoomScale="60" zoomScaleNormal="60" workbookViewId="0">
      <selection activeCell="A2" sqref="A2"/>
    </sheetView>
  </sheetViews>
  <sheetFormatPr defaultRowHeight="14.4"/>
  <cols>
    <col min="1" max="1" width="16.88671875" customWidth="1"/>
    <col min="2" max="2" width="15.6640625" style="5" customWidth="1"/>
    <col min="3" max="3" width="20.88671875" customWidth="1"/>
    <col min="4" max="4" width="54.33203125" customWidth="1"/>
    <col min="5" max="5" width="13.88671875" customWidth="1"/>
    <col min="6" max="6" width="10.88671875" customWidth="1"/>
    <col min="8" max="8" width="11.33203125" customWidth="1"/>
    <col min="9" max="9" width="14.33203125" customWidth="1"/>
    <col min="10" max="10" width="20.6640625" customWidth="1"/>
  </cols>
  <sheetData>
    <row r="2" spans="1:10" ht="22.8">
      <c r="A2" s="6" t="s">
        <v>200</v>
      </c>
      <c r="B2" s="7"/>
      <c r="C2" s="6" t="s">
        <v>199</v>
      </c>
      <c r="D2" s="6"/>
      <c r="E2" s="8" t="s">
        <v>2</v>
      </c>
      <c r="F2" s="7">
        <v>5</v>
      </c>
      <c r="G2" s="6"/>
      <c r="J2" s="8"/>
    </row>
    <row r="3" spans="1:10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0" s="20" customFormat="1" ht="21.75" customHeight="1">
      <c r="A4" s="187"/>
      <c r="B4" s="135" t="s">
        <v>45</v>
      </c>
      <c r="C4" s="134"/>
      <c r="D4" s="208"/>
      <c r="E4" s="129"/>
      <c r="F4" s="135"/>
      <c r="G4" s="799" t="s">
        <v>26</v>
      </c>
      <c r="H4" s="800"/>
      <c r="I4" s="801"/>
      <c r="J4" s="255" t="s">
        <v>27</v>
      </c>
    </row>
    <row r="5" spans="1:10" s="20" customFormat="1" ht="28.5" customHeight="1" thickBot="1">
      <c r="A5" s="188" t="s">
        <v>0</v>
      </c>
      <c r="B5" s="136" t="s">
        <v>46</v>
      </c>
      <c r="C5" s="496" t="s">
        <v>47</v>
      </c>
      <c r="D5" s="136" t="s">
        <v>44</v>
      </c>
      <c r="E5" s="130" t="s">
        <v>30</v>
      </c>
      <c r="F5" s="136" t="s">
        <v>43</v>
      </c>
      <c r="G5" s="95" t="s">
        <v>31</v>
      </c>
      <c r="H5" s="96" t="s">
        <v>32</v>
      </c>
      <c r="I5" s="249" t="s">
        <v>33</v>
      </c>
      <c r="J5" s="256" t="s">
        <v>34</v>
      </c>
    </row>
    <row r="6" spans="1:10" s="20" customFormat="1" ht="39" customHeight="1">
      <c r="A6" s="191" t="s">
        <v>6</v>
      </c>
      <c r="B6" s="184">
        <v>134</v>
      </c>
      <c r="C6" s="351" t="s">
        <v>23</v>
      </c>
      <c r="D6" s="387" t="s">
        <v>174</v>
      </c>
      <c r="E6" s="184">
        <v>150</v>
      </c>
      <c r="F6" s="476"/>
      <c r="G6" s="379">
        <v>0.6</v>
      </c>
      <c r="H6" s="46">
        <v>0</v>
      </c>
      <c r="I6" s="47">
        <v>16.95</v>
      </c>
      <c r="J6" s="481">
        <v>69</v>
      </c>
    </row>
    <row r="7" spans="1:10" s="20" customFormat="1" ht="39" customHeight="1">
      <c r="A7" s="137"/>
      <c r="B7" s="181">
        <v>66</v>
      </c>
      <c r="C7" s="370" t="s">
        <v>77</v>
      </c>
      <c r="D7" s="463" t="s">
        <v>72</v>
      </c>
      <c r="E7" s="407">
        <v>150</v>
      </c>
      <c r="F7" s="181"/>
      <c r="G7" s="21">
        <v>15.6</v>
      </c>
      <c r="H7" s="17">
        <v>16.350000000000001</v>
      </c>
      <c r="I7" s="22">
        <v>2.7</v>
      </c>
      <c r="J7" s="257">
        <v>220.2</v>
      </c>
    </row>
    <row r="8" spans="1:10" s="20" customFormat="1" ht="39" customHeight="1">
      <c r="A8" s="137"/>
      <c r="B8" s="181">
        <v>161</v>
      </c>
      <c r="C8" s="370" t="s">
        <v>78</v>
      </c>
      <c r="D8" s="463" t="s">
        <v>73</v>
      </c>
      <c r="E8" s="407">
        <v>200</v>
      </c>
      <c r="F8" s="181"/>
      <c r="G8" s="21">
        <v>6.2</v>
      </c>
      <c r="H8" s="17">
        <v>4.8</v>
      </c>
      <c r="I8" s="22">
        <v>24</v>
      </c>
      <c r="J8" s="257">
        <v>164.6</v>
      </c>
    </row>
    <row r="9" spans="1:10" s="20" customFormat="1" ht="39" customHeight="1">
      <c r="A9" s="137"/>
      <c r="B9" s="181">
        <v>121</v>
      </c>
      <c r="C9" s="345" t="s">
        <v>59</v>
      </c>
      <c r="D9" s="344" t="s">
        <v>59</v>
      </c>
      <c r="E9" s="500">
        <v>30</v>
      </c>
      <c r="F9" s="179"/>
      <c r="G9" s="21">
        <v>2.16</v>
      </c>
      <c r="H9" s="17">
        <v>0.81</v>
      </c>
      <c r="I9" s="22">
        <v>14.73</v>
      </c>
      <c r="J9" s="257">
        <v>75.66</v>
      </c>
    </row>
    <row r="10" spans="1:10" s="20" customFormat="1" ht="39" customHeight="1">
      <c r="A10" s="137"/>
      <c r="B10" s="181">
        <v>120</v>
      </c>
      <c r="C10" s="232" t="s">
        <v>16</v>
      </c>
      <c r="D10" s="197" t="s">
        <v>55</v>
      </c>
      <c r="E10" s="169">
        <v>20</v>
      </c>
      <c r="F10" s="179"/>
      <c r="G10" s="21">
        <v>1.1399999999999999</v>
      </c>
      <c r="H10" s="17">
        <v>0.22</v>
      </c>
      <c r="I10" s="22">
        <v>7.44</v>
      </c>
      <c r="J10" s="258">
        <v>36.26</v>
      </c>
    </row>
    <row r="11" spans="1:10" s="20" customFormat="1" ht="39" customHeight="1">
      <c r="A11" s="137"/>
      <c r="B11" s="498"/>
      <c r="C11" s="370"/>
      <c r="D11" s="464" t="s">
        <v>24</v>
      </c>
      <c r="E11" s="501">
        <f>SUM(E6:E10)</f>
        <v>550</v>
      </c>
      <c r="F11" s="181"/>
      <c r="G11" s="503">
        <f t="shared" ref="G11:I11" si="0">SUM(G6:G10)</f>
        <v>25.7</v>
      </c>
      <c r="H11" s="33">
        <f t="shared" si="0"/>
        <v>22.18</v>
      </c>
      <c r="I11" s="506">
        <f t="shared" si="0"/>
        <v>65.819999999999993</v>
      </c>
      <c r="J11" s="509">
        <f>SUM(J6:J10)</f>
        <v>565.71999999999991</v>
      </c>
    </row>
    <row r="12" spans="1:10" s="20" customFormat="1" ht="39" customHeight="1" thickBot="1">
      <c r="A12" s="495"/>
      <c r="B12" s="499"/>
      <c r="C12" s="497"/>
      <c r="D12" s="465" t="s">
        <v>25</v>
      </c>
      <c r="E12" s="502"/>
      <c r="F12" s="499"/>
      <c r="G12" s="504"/>
      <c r="H12" s="494"/>
      <c r="I12" s="507"/>
      <c r="J12" s="510">
        <f>J11/23.5</f>
        <v>24.073191489361697</v>
      </c>
    </row>
    <row r="13" spans="1:10" s="20" customFormat="1" ht="39" customHeight="1">
      <c r="A13" s="191" t="s">
        <v>7</v>
      </c>
      <c r="B13" s="411">
        <v>223</v>
      </c>
      <c r="C13" s="487" t="s">
        <v>23</v>
      </c>
      <c r="D13" s="462" t="s">
        <v>140</v>
      </c>
      <c r="E13" s="466">
        <v>60</v>
      </c>
      <c r="F13" s="411"/>
      <c r="G13" s="45">
        <v>3.19</v>
      </c>
      <c r="H13" s="46">
        <v>5.04</v>
      </c>
      <c r="I13" s="53">
        <v>14.34</v>
      </c>
      <c r="J13" s="259">
        <v>126.6</v>
      </c>
    </row>
    <row r="14" spans="1:10" s="20" customFormat="1" ht="39" customHeight="1">
      <c r="A14" s="137"/>
      <c r="B14" s="169">
        <v>37</v>
      </c>
      <c r="C14" s="196" t="s">
        <v>9</v>
      </c>
      <c r="D14" s="345" t="s">
        <v>69</v>
      </c>
      <c r="E14" s="242">
        <v>200</v>
      </c>
      <c r="F14" s="169"/>
      <c r="G14" s="340">
        <v>6</v>
      </c>
      <c r="H14" s="13">
        <v>5.4</v>
      </c>
      <c r="I14" s="54">
        <v>10.8</v>
      </c>
      <c r="J14" s="133">
        <v>115.6</v>
      </c>
    </row>
    <row r="15" spans="1:10" s="20" customFormat="1" ht="39" customHeight="1">
      <c r="A15" s="139"/>
      <c r="B15" s="181">
        <v>75</v>
      </c>
      <c r="C15" s="370" t="s">
        <v>10</v>
      </c>
      <c r="D15" s="463" t="s">
        <v>80</v>
      </c>
      <c r="E15" s="407">
        <v>90</v>
      </c>
      <c r="F15" s="181"/>
      <c r="G15" s="505">
        <v>12.42</v>
      </c>
      <c r="H15" s="34">
        <v>2.88</v>
      </c>
      <c r="I15" s="35">
        <v>4.59</v>
      </c>
      <c r="J15" s="498">
        <v>93.51</v>
      </c>
    </row>
    <row r="16" spans="1:10" s="20" customFormat="1" ht="39" customHeight="1">
      <c r="A16" s="139"/>
      <c r="B16" s="181">
        <v>53</v>
      </c>
      <c r="C16" s="370" t="s">
        <v>79</v>
      </c>
      <c r="D16" s="489" t="s">
        <v>75</v>
      </c>
      <c r="E16" s="131">
        <v>150</v>
      </c>
      <c r="F16" s="181"/>
      <c r="G16" s="105">
        <v>3.3</v>
      </c>
      <c r="H16" s="13">
        <v>4.95</v>
      </c>
      <c r="I16" s="27">
        <v>32.25</v>
      </c>
      <c r="J16" s="182">
        <v>186.45</v>
      </c>
    </row>
    <row r="17" spans="1:10" s="20" customFormat="1" ht="39" customHeight="1">
      <c r="A17" s="139"/>
      <c r="B17" s="181">
        <v>103</v>
      </c>
      <c r="C17" s="370" t="s">
        <v>20</v>
      </c>
      <c r="D17" s="463" t="s">
        <v>76</v>
      </c>
      <c r="E17" s="407">
        <v>200</v>
      </c>
      <c r="F17" s="181"/>
      <c r="G17" s="21">
        <v>0.2</v>
      </c>
      <c r="H17" s="17">
        <v>0</v>
      </c>
      <c r="I17" s="22">
        <v>20.399999999999999</v>
      </c>
      <c r="J17" s="257">
        <v>82</v>
      </c>
    </row>
    <row r="18" spans="1:10" s="20" customFormat="1" ht="39" customHeight="1">
      <c r="A18" s="139"/>
      <c r="B18" s="182">
        <v>119</v>
      </c>
      <c r="C18" s="232" t="s">
        <v>15</v>
      </c>
      <c r="D18" s="197" t="s">
        <v>67</v>
      </c>
      <c r="E18" s="169">
        <v>45</v>
      </c>
      <c r="F18" s="179"/>
      <c r="G18" s="21">
        <v>3.19</v>
      </c>
      <c r="H18" s="17">
        <v>0.31</v>
      </c>
      <c r="I18" s="22">
        <v>19.89</v>
      </c>
      <c r="J18" s="257">
        <v>108</v>
      </c>
    </row>
    <row r="19" spans="1:10" s="20" customFormat="1" ht="39" customHeight="1">
      <c r="A19" s="139"/>
      <c r="B19" s="179">
        <v>120</v>
      </c>
      <c r="C19" s="232" t="s">
        <v>16</v>
      </c>
      <c r="D19" s="197" t="s">
        <v>55</v>
      </c>
      <c r="E19" s="169">
        <v>25</v>
      </c>
      <c r="F19" s="179"/>
      <c r="G19" s="21">
        <v>1.42</v>
      </c>
      <c r="H19" s="17">
        <v>0.27</v>
      </c>
      <c r="I19" s="22">
        <v>9.3000000000000007</v>
      </c>
      <c r="J19" s="257">
        <v>45.32</v>
      </c>
    </row>
    <row r="20" spans="1:10" s="20" customFormat="1" ht="39" customHeight="1">
      <c r="A20" s="139"/>
      <c r="B20" s="313"/>
      <c r="C20" s="359"/>
      <c r="D20" s="464" t="s">
        <v>24</v>
      </c>
      <c r="E20" s="473">
        <f>SUM(E13:E19)</f>
        <v>770</v>
      </c>
      <c r="F20" s="179"/>
      <c r="G20" s="28">
        <f t="shared" ref="G20:I20" si="1">SUM(G13:G19)</f>
        <v>29.72</v>
      </c>
      <c r="H20" s="15">
        <f t="shared" si="1"/>
        <v>18.849999999999998</v>
      </c>
      <c r="I20" s="163">
        <f t="shared" si="1"/>
        <v>111.57</v>
      </c>
      <c r="J20" s="471">
        <f>SUM(J13:J19)</f>
        <v>757.48</v>
      </c>
    </row>
    <row r="21" spans="1:10" s="20" customFormat="1" ht="39" customHeight="1" thickBot="1">
      <c r="A21" s="369"/>
      <c r="B21" s="488"/>
      <c r="C21" s="467"/>
      <c r="D21" s="465" t="s">
        <v>25</v>
      </c>
      <c r="E21" s="467"/>
      <c r="F21" s="435"/>
      <c r="G21" s="433"/>
      <c r="H21" s="51"/>
      <c r="I21" s="438"/>
      <c r="J21" s="472">
        <f>J20/23.5</f>
        <v>32.233191489361701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C23" s="11"/>
      <c r="D23" s="29"/>
      <c r="E23" s="30"/>
      <c r="F23" s="11"/>
      <c r="G23" s="9"/>
      <c r="H23" s="11"/>
      <c r="I23" s="11"/>
    </row>
    <row r="24" spans="1:10" ht="18">
      <c r="C24" s="1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 ht="18">
      <c r="C28" s="11"/>
      <c r="D28" s="29"/>
      <c r="E28" s="30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  <row r="35" spans="3:9">
      <c r="C35" s="11"/>
      <c r="D35" s="11"/>
      <c r="E35" s="11"/>
      <c r="F35" s="11"/>
      <c r="G35" s="11"/>
      <c r="H35" s="11"/>
      <c r="I35" s="11"/>
    </row>
  </sheetData>
  <mergeCells count="1">
    <mergeCell ref="G4:I4"/>
  </mergeCells>
  <pageMargins left="0.7" right="0.7" top="0.75" bottom="0.75" header="0.3" footer="0.3"/>
  <pageSetup paperSize="9" scale="51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0"/>
  </sheetPr>
  <dimension ref="A2:M34"/>
  <sheetViews>
    <sheetView zoomScale="60" zoomScaleNormal="60" workbookViewId="0">
      <selection activeCell="L1" sqref="L1:S1048576"/>
    </sheetView>
  </sheetViews>
  <sheetFormatPr defaultRowHeight="14.4"/>
  <cols>
    <col min="1" max="1" width="16.88671875" customWidth="1"/>
    <col min="2" max="2" width="13.6640625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200</v>
      </c>
      <c r="C2" s="7"/>
      <c r="D2" s="6" t="s">
        <v>199</v>
      </c>
      <c r="E2" s="6"/>
      <c r="F2" s="8" t="s">
        <v>2</v>
      </c>
      <c r="G2" s="7">
        <v>6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147"/>
      <c r="C4" s="129" t="s">
        <v>45</v>
      </c>
      <c r="D4" s="474"/>
      <c r="E4" s="227"/>
      <c r="F4" s="135"/>
      <c r="G4" s="129"/>
      <c r="H4" s="363" t="s">
        <v>26</v>
      </c>
      <c r="I4" s="90"/>
      <c r="J4" s="364"/>
      <c r="K4" s="477" t="s">
        <v>27</v>
      </c>
    </row>
    <row r="5" spans="1:13" s="20" customFormat="1" ht="28.5" customHeight="1" thickBot="1">
      <c r="A5" s="188" t="s">
        <v>0</v>
      </c>
      <c r="B5" s="148"/>
      <c r="C5" s="130" t="s">
        <v>46</v>
      </c>
      <c r="D5" s="455" t="s">
        <v>47</v>
      </c>
      <c r="E5" s="130" t="s">
        <v>44</v>
      </c>
      <c r="F5" s="136" t="s">
        <v>30</v>
      </c>
      <c r="G5" s="130" t="s">
        <v>43</v>
      </c>
      <c r="H5" s="338" t="s">
        <v>31</v>
      </c>
      <c r="I5" s="96" t="s">
        <v>32</v>
      </c>
      <c r="J5" s="97" t="s">
        <v>33</v>
      </c>
      <c r="K5" s="478" t="s">
        <v>34</v>
      </c>
    </row>
    <row r="6" spans="1:13" s="20" customFormat="1" ht="19.5" customHeight="1">
      <c r="A6" s="191" t="s">
        <v>6</v>
      </c>
      <c r="B6" s="731"/>
      <c r="C6" s="732">
        <v>1</v>
      </c>
      <c r="D6" s="611" t="s">
        <v>23</v>
      </c>
      <c r="E6" s="375" t="s">
        <v>13</v>
      </c>
      <c r="F6" s="203">
        <v>15</v>
      </c>
      <c r="G6" s="733"/>
      <c r="H6" s="533">
        <v>3.66</v>
      </c>
      <c r="I6" s="60">
        <v>3.54</v>
      </c>
      <c r="J6" s="61">
        <v>0</v>
      </c>
      <c r="K6" s="734">
        <v>46.5</v>
      </c>
    </row>
    <row r="7" spans="1:13" s="20" customFormat="1" ht="36" customHeight="1">
      <c r="A7" s="137"/>
      <c r="B7" s="153"/>
      <c r="C7" s="132">
        <v>162</v>
      </c>
      <c r="D7" s="277" t="s">
        <v>54</v>
      </c>
      <c r="E7" s="415" t="s">
        <v>187</v>
      </c>
      <c r="F7" s="180">
        <v>30</v>
      </c>
      <c r="G7" s="279"/>
      <c r="H7" s="390">
        <v>5.8</v>
      </c>
      <c r="I7" s="24">
        <v>1.8</v>
      </c>
      <c r="J7" s="57">
        <v>18</v>
      </c>
      <c r="K7" s="665">
        <v>129</v>
      </c>
    </row>
    <row r="8" spans="1:13" s="20" customFormat="1" ht="26.25" customHeight="1">
      <c r="A8" s="137"/>
      <c r="B8" s="153"/>
      <c r="C8" s="132">
        <v>168</v>
      </c>
      <c r="D8" s="277" t="s">
        <v>77</v>
      </c>
      <c r="E8" s="443" t="s">
        <v>85</v>
      </c>
      <c r="F8" s="248">
        <v>205</v>
      </c>
      <c r="G8" s="132"/>
      <c r="H8" s="594">
        <v>8.6999999999999993</v>
      </c>
      <c r="I8" s="123">
        <v>8.3000000000000007</v>
      </c>
      <c r="J8" s="128">
        <v>32.799999999999997</v>
      </c>
      <c r="K8" s="735">
        <v>241.9</v>
      </c>
    </row>
    <row r="9" spans="1:13" s="40" customFormat="1" ht="26.25" customHeight="1">
      <c r="A9" s="189"/>
      <c r="B9" s="153"/>
      <c r="C9" s="132">
        <v>117</v>
      </c>
      <c r="D9" s="277" t="s">
        <v>78</v>
      </c>
      <c r="E9" s="443" t="s">
        <v>86</v>
      </c>
      <c r="F9" s="248">
        <v>200</v>
      </c>
      <c r="G9" s="132"/>
      <c r="H9" s="390">
        <v>0.4</v>
      </c>
      <c r="I9" s="24">
        <v>0.2</v>
      </c>
      <c r="J9" s="57">
        <v>19.8</v>
      </c>
      <c r="K9" s="389">
        <v>47.6</v>
      </c>
    </row>
    <row r="10" spans="1:13" s="40" customFormat="1" ht="26.25" customHeight="1">
      <c r="A10" s="189"/>
      <c r="B10" s="153"/>
      <c r="C10" s="593">
        <v>116</v>
      </c>
      <c r="D10" s="277" t="s">
        <v>15</v>
      </c>
      <c r="E10" s="279" t="s">
        <v>48</v>
      </c>
      <c r="F10" s="180">
        <v>30</v>
      </c>
      <c r="G10" s="707"/>
      <c r="H10" s="390">
        <v>2.13</v>
      </c>
      <c r="I10" s="24">
        <v>0.21</v>
      </c>
      <c r="J10" s="57">
        <v>13.26</v>
      </c>
      <c r="K10" s="665">
        <v>72</v>
      </c>
      <c r="L10" s="41"/>
      <c r="M10" s="42"/>
    </row>
    <row r="11" spans="1:13" s="40" customFormat="1" ht="23.25" customHeight="1">
      <c r="A11" s="189"/>
      <c r="B11" s="153"/>
      <c r="C11" s="132">
        <v>120</v>
      </c>
      <c r="D11" s="277" t="s">
        <v>16</v>
      </c>
      <c r="E11" s="279" t="s">
        <v>14</v>
      </c>
      <c r="F11" s="180">
        <v>20</v>
      </c>
      <c r="G11" s="707"/>
      <c r="H11" s="390">
        <v>1.1399999999999999</v>
      </c>
      <c r="I11" s="24">
        <v>0.22</v>
      </c>
      <c r="J11" s="57">
        <v>7.44</v>
      </c>
      <c r="K11" s="665">
        <v>36.26</v>
      </c>
    </row>
    <row r="12" spans="1:13" s="40" customFormat="1" ht="23.25" customHeight="1">
      <c r="A12" s="189"/>
      <c r="B12" s="153"/>
      <c r="C12" s="132"/>
      <c r="D12" s="277"/>
      <c r="E12" s="444" t="s">
        <v>24</v>
      </c>
      <c r="F12" s="382">
        <f>F6+F7+F8+F9+F10+F11</f>
        <v>500</v>
      </c>
      <c r="G12" s="132"/>
      <c r="H12" s="273">
        <f t="shared" ref="H12:K12" si="0">H6+H7+H8+H9+H10+H11</f>
        <v>21.83</v>
      </c>
      <c r="I12" s="37">
        <f t="shared" si="0"/>
        <v>14.270000000000001</v>
      </c>
      <c r="J12" s="84">
        <f t="shared" si="0"/>
        <v>91.3</v>
      </c>
      <c r="K12" s="583">
        <f t="shared" si="0"/>
        <v>573.26</v>
      </c>
    </row>
    <row r="13" spans="1:13" s="40" customFormat="1" ht="28.5" customHeight="1" thickBot="1">
      <c r="A13" s="189"/>
      <c r="B13" s="153"/>
      <c r="C13" s="132"/>
      <c r="D13" s="277"/>
      <c r="E13" s="445" t="s">
        <v>25</v>
      </c>
      <c r="F13" s="180"/>
      <c r="G13" s="132"/>
      <c r="H13" s="390"/>
      <c r="I13" s="24"/>
      <c r="J13" s="57"/>
      <c r="K13" s="736">
        <f>K12/23.5</f>
        <v>24.39404255319149</v>
      </c>
    </row>
    <row r="14" spans="1:13" s="20" customFormat="1" ht="33.75" customHeight="1">
      <c r="A14" s="191" t="s">
        <v>7</v>
      </c>
      <c r="B14" s="152"/>
      <c r="C14" s="414">
        <v>11</v>
      </c>
      <c r="D14" s="413" t="s">
        <v>23</v>
      </c>
      <c r="E14" s="416" t="s">
        <v>87</v>
      </c>
      <c r="F14" s="434" t="s">
        <v>88</v>
      </c>
      <c r="G14" s="414"/>
      <c r="H14" s="379">
        <v>4.2</v>
      </c>
      <c r="I14" s="46">
        <v>8.4</v>
      </c>
      <c r="J14" s="47">
        <v>2.64</v>
      </c>
      <c r="K14" s="481">
        <v>103.2</v>
      </c>
    </row>
    <row r="15" spans="1:13" s="20" customFormat="1" ht="33.75" customHeight="1">
      <c r="A15" s="137"/>
      <c r="B15" s="155"/>
      <c r="C15" s="131">
        <v>35</v>
      </c>
      <c r="D15" s="354" t="s">
        <v>9</v>
      </c>
      <c r="E15" s="336" t="s">
        <v>89</v>
      </c>
      <c r="F15" s="245">
        <v>200</v>
      </c>
      <c r="G15" s="131"/>
      <c r="H15" s="340">
        <v>4.8</v>
      </c>
      <c r="I15" s="13">
        <v>7.6</v>
      </c>
      <c r="J15" s="54">
        <v>9</v>
      </c>
      <c r="K15" s="133">
        <v>123.6</v>
      </c>
    </row>
    <row r="16" spans="1:13" s="20" customFormat="1" ht="33.75" customHeight="1">
      <c r="A16" s="139"/>
      <c r="B16" s="155"/>
      <c r="C16" s="131">
        <v>181</v>
      </c>
      <c r="D16" s="354" t="s">
        <v>10</v>
      </c>
      <c r="E16" s="336" t="s">
        <v>118</v>
      </c>
      <c r="F16" s="245">
        <v>90</v>
      </c>
      <c r="G16" s="131"/>
      <c r="H16" s="340">
        <v>21.24</v>
      </c>
      <c r="I16" s="13">
        <v>7.47</v>
      </c>
      <c r="J16" s="54">
        <v>2.7</v>
      </c>
      <c r="K16" s="133">
        <v>162.9</v>
      </c>
    </row>
    <row r="17" spans="1:11" s="20" customFormat="1" ht="33.75" customHeight="1">
      <c r="A17" s="139"/>
      <c r="B17" s="155"/>
      <c r="C17" s="181">
        <v>53</v>
      </c>
      <c r="D17" s="370" t="s">
        <v>79</v>
      </c>
      <c r="E17" s="489" t="s">
        <v>75</v>
      </c>
      <c r="F17" s="131">
        <v>150</v>
      </c>
      <c r="G17" s="181"/>
      <c r="H17" s="105">
        <v>3.3</v>
      </c>
      <c r="I17" s="13">
        <v>4.95</v>
      </c>
      <c r="J17" s="27">
        <v>32.25</v>
      </c>
      <c r="K17" s="182">
        <v>186.45</v>
      </c>
    </row>
    <row r="18" spans="1:11" s="20" customFormat="1" ht="43.5" customHeight="1">
      <c r="A18" s="139"/>
      <c r="B18" s="155"/>
      <c r="C18" s="169">
        <v>216</v>
      </c>
      <c r="D18" s="196" t="s">
        <v>20</v>
      </c>
      <c r="E18" s="345" t="s">
        <v>171</v>
      </c>
      <c r="F18" s="242">
        <v>200</v>
      </c>
      <c r="G18" s="232"/>
      <c r="H18" s="339">
        <v>0.26</v>
      </c>
      <c r="I18" s="17">
        <v>0</v>
      </c>
      <c r="J18" s="49">
        <v>15.46</v>
      </c>
      <c r="K18" s="362">
        <v>62</v>
      </c>
    </row>
    <row r="19" spans="1:11" s="20" customFormat="1" ht="33.75" customHeight="1">
      <c r="A19" s="139"/>
      <c r="B19" s="155"/>
      <c r="C19" s="133">
        <v>119</v>
      </c>
      <c r="D19" s="196" t="s">
        <v>15</v>
      </c>
      <c r="E19" s="239" t="s">
        <v>67</v>
      </c>
      <c r="F19" s="180">
        <v>30</v>
      </c>
      <c r="G19" s="180"/>
      <c r="H19" s="23">
        <v>2.13</v>
      </c>
      <c r="I19" s="24">
        <v>0.21</v>
      </c>
      <c r="J19" s="25">
        <v>13.26</v>
      </c>
      <c r="K19" s="388">
        <v>72</v>
      </c>
    </row>
    <row r="20" spans="1:11" s="20" customFormat="1" ht="33.75" customHeight="1">
      <c r="A20" s="139"/>
      <c r="B20" s="155"/>
      <c r="C20" s="169">
        <v>120</v>
      </c>
      <c r="D20" s="196" t="s">
        <v>16</v>
      </c>
      <c r="E20" s="239" t="s">
        <v>55</v>
      </c>
      <c r="F20" s="180">
        <v>20</v>
      </c>
      <c r="G20" s="180"/>
      <c r="H20" s="23">
        <v>1.1399999999999999</v>
      </c>
      <c r="I20" s="24">
        <v>0.22</v>
      </c>
      <c r="J20" s="25">
        <v>7.44</v>
      </c>
      <c r="K20" s="388">
        <v>36.26</v>
      </c>
    </row>
    <row r="21" spans="1:11" s="20" customFormat="1" ht="33.75" customHeight="1">
      <c r="A21" s="139"/>
      <c r="B21" s="155"/>
      <c r="C21" s="376"/>
      <c r="D21" s="315"/>
      <c r="E21" s="444" t="s">
        <v>24</v>
      </c>
      <c r="F21" s="475">
        <f>F15+F16+F17+F18+F19+F20+60</f>
        <v>750</v>
      </c>
      <c r="G21" s="169"/>
      <c r="H21" s="270">
        <f>SUM(H14:H20)</f>
        <v>37.07</v>
      </c>
      <c r="I21" s="15">
        <f>SUM(I14:I20)</f>
        <v>28.849999999999998</v>
      </c>
      <c r="J21" s="55">
        <f t="shared" ref="J21" si="1">SUM(J14:J20)</f>
        <v>82.75</v>
      </c>
      <c r="K21" s="483">
        <f>SUM(K14:K20)</f>
        <v>746.41000000000008</v>
      </c>
    </row>
    <row r="22" spans="1:11" s="20" customFormat="1" ht="33.75" customHeight="1" thickBot="1">
      <c r="A22" s="369"/>
      <c r="B22" s="451"/>
      <c r="C22" s="453"/>
      <c r="D22" s="435"/>
      <c r="E22" s="446" t="s">
        <v>25</v>
      </c>
      <c r="F22" s="435"/>
      <c r="G22" s="467"/>
      <c r="H22" s="439"/>
      <c r="I22" s="51"/>
      <c r="J22" s="52"/>
      <c r="K22" s="484">
        <f>K21/23.5</f>
        <v>31.762127659574471</v>
      </c>
    </row>
    <row r="23" spans="1:11">
      <c r="A23" s="2"/>
      <c r="C23" s="4"/>
      <c r="D23" s="2"/>
      <c r="E23" s="2"/>
      <c r="F23" s="2"/>
      <c r="G23" s="9"/>
      <c r="H23" s="10"/>
      <c r="I23" s="9"/>
      <c r="J23" s="2"/>
      <c r="K23" s="12"/>
    </row>
    <row r="24" spans="1:11" s="290" customFormat="1" ht="18">
      <c r="B24" s="400"/>
      <c r="C24" s="400"/>
      <c r="D24" s="401"/>
      <c r="E24" s="402"/>
      <c r="F24" s="403"/>
      <c r="G24" s="401"/>
      <c r="H24" s="401"/>
      <c r="I24" s="401"/>
      <c r="J24" s="401"/>
    </row>
    <row r="25" spans="1:11" ht="18">
      <c r="A25" s="394" t="s">
        <v>150</v>
      </c>
      <c r="B25" s="395"/>
      <c r="C25" s="396"/>
      <c r="D25" s="11"/>
      <c r="E25" s="29"/>
      <c r="F25" s="30"/>
      <c r="G25" s="11"/>
      <c r="H25" s="11"/>
      <c r="I25" s="11"/>
      <c r="J25" s="11"/>
    </row>
    <row r="26" spans="1:11" ht="18">
      <c r="A26" s="397" t="s">
        <v>149</v>
      </c>
      <c r="B26" s="398"/>
      <c r="C26" s="399"/>
      <c r="D26" s="11"/>
      <c r="E26" s="29"/>
      <c r="F26" s="30"/>
      <c r="G26" s="11"/>
      <c r="H26" s="11"/>
      <c r="I26" s="11"/>
      <c r="J26" s="11"/>
    </row>
    <row r="27" spans="1:11" ht="18">
      <c r="D27" s="11"/>
      <c r="E27" s="29"/>
      <c r="F27" s="30"/>
      <c r="G27" s="11"/>
      <c r="H27" s="11"/>
      <c r="I27" s="11"/>
      <c r="J27" s="11"/>
    </row>
    <row r="28" spans="1:11">
      <c r="D28" s="11"/>
      <c r="E28" s="11"/>
      <c r="F28" s="11"/>
      <c r="G28" s="11"/>
      <c r="H28" s="11"/>
      <c r="I28" s="11"/>
      <c r="J28" s="11"/>
    </row>
    <row r="29" spans="1:11">
      <c r="D29" s="11"/>
      <c r="E29" s="11"/>
      <c r="F29" s="11"/>
      <c r="G29" s="11"/>
      <c r="H29" s="11"/>
      <c r="I29" s="11"/>
      <c r="J29" s="11"/>
    </row>
    <row r="30" spans="1:11">
      <c r="D30" s="11"/>
      <c r="E30" s="11"/>
      <c r="F30" s="11"/>
      <c r="G30" s="11"/>
      <c r="H30" s="11"/>
      <c r="I30" s="11"/>
      <c r="J30" s="11"/>
    </row>
    <row r="31" spans="1:11">
      <c r="D31" s="11"/>
      <c r="E31" s="11"/>
      <c r="F31" s="11"/>
      <c r="G31" s="11"/>
      <c r="H31" s="11"/>
      <c r="I31" s="11"/>
      <c r="J31" s="11"/>
    </row>
    <row r="32" spans="1:11">
      <c r="D32" s="11"/>
      <c r="E32" s="11"/>
      <c r="F32" s="11"/>
      <c r="G32" s="11"/>
      <c r="H32" s="11"/>
      <c r="I32" s="11"/>
      <c r="J32" s="11"/>
    </row>
    <row r="33" spans="4:10">
      <c r="D33" s="11"/>
      <c r="E33" s="11"/>
      <c r="F33" s="11"/>
      <c r="G33" s="11"/>
      <c r="H33" s="11"/>
      <c r="I33" s="11"/>
      <c r="J33" s="11"/>
    </row>
    <row r="34" spans="4:10">
      <c r="D34" s="11"/>
      <c r="E34" s="11"/>
      <c r="F34" s="11"/>
      <c r="G34" s="11"/>
      <c r="H34" s="11"/>
      <c r="I34" s="11"/>
      <c r="J34" s="11"/>
    </row>
  </sheetData>
  <pageMargins left="0.7" right="0.7" top="0.75" bottom="0.75" header="0.3" footer="0.3"/>
  <pageSetup paperSize="9" scale="51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0"/>
  </sheetPr>
  <dimension ref="A2:M42"/>
  <sheetViews>
    <sheetView zoomScale="70" zoomScaleNormal="70" workbookViewId="0">
      <selection activeCell="A2" sqref="A2"/>
    </sheetView>
  </sheetViews>
  <sheetFormatPr defaultRowHeight="14.4"/>
  <cols>
    <col min="1" max="1" width="16.88671875" customWidth="1"/>
    <col min="2" max="2" width="11" style="5" customWidth="1"/>
    <col min="3" max="3" width="15.6640625" style="5" customWidth="1"/>
    <col min="4" max="4" width="20.88671875" customWidth="1"/>
    <col min="5" max="5" width="54.33203125" customWidth="1"/>
    <col min="6" max="6" width="13.8867187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3" ht="22.8">
      <c r="A2" s="6" t="s">
        <v>200</v>
      </c>
      <c r="C2" s="7"/>
      <c r="D2" s="6" t="s">
        <v>199</v>
      </c>
      <c r="E2" s="6"/>
      <c r="F2" s="8" t="s">
        <v>2</v>
      </c>
      <c r="G2" s="7">
        <v>7</v>
      </c>
      <c r="H2" s="6"/>
      <c r="K2" s="8"/>
    </row>
    <row r="3" spans="1:13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3" s="20" customFormat="1" ht="21.75" customHeight="1">
      <c r="A4" s="187"/>
      <c r="B4" s="624"/>
      <c r="C4" s="601" t="s">
        <v>45</v>
      </c>
      <c r="D4" s="134"/>
      <c r="E4" s="208"/>
      <c r="F4" s="129"/>
      <c r="G4" s="135"/>
      <c r="H4" s="90" t="s">
        <v>26</v>
      </c>
      <c r="I4" s="90"/>
      <c r="J4" s="90"/>
      <c r="K4" s="255" t="s">
        <v>27</v>
      </c>
    </row>
    <row r="5" spans="1:13" s="20" customFormat="1" ht="28.5" customHeight="1" thickBot="1">
      <c r="A5" s="188" t="s">
        <v>0</v>
      </c>
      <c r="B5" s="625"/>
      <c r="C5" s="136" t="s">
        <v>46</v>
      </c>
      <c r="D5" s="632" t="s">
        <v>47</v>
      </c>
      <c r="E5" s="136" t="s">
        <v>44</v>
      </c>
      <c r="F5" s="130" t="s">
        <v>30</v>
      </c>
      <c r="G5" s="136" t="s">
        <v>43</v>
      </c>
      <c r="H5" s="95" t="s">
        <v>31</v>
      </c>
      <c r="I5" s="96" t="s">
        <v>32</v>
      </c>
      <c r="J5" s="249" t="s">
        <v>33</v>
      </c>
      <c r="K5" s="256" t="s">
        <v>34</v>
      </c>
    </row>
    <row r="6" spans="1:13" s="20" customFormat="1" ht="26.4" customHeight="1">
      <c r="A6" s="191" t="s">
        <v>6</v>
      </c>
      <c r="B6" s="485"/>
      <c r="C6" s="184">
        <v>134</v>
      </c>
      <c r="D6" s="351" t="s">
        <v>23</v>
      </c>
      <c r="E6" s="387" t="s">
        <v>174</v>
      </c>
      <c r="F6" s="184">
        <v>150</v>
      </c>
      <c r="G6" s="476"/>
      <c r="H6" s="379">
        <v>0.6</v>
      </c>
      <c r="I6" s="46">
        <v>0</v>
      </c>
      <c r="J6" s="47">
        <v>16.95</v>
      </c>
      <c r="K6" s="481">
        <v>69</v>
      </c>
    </row>
    <row r="7" spans="1:13" s="20" customFormat="1" ht="26.4" customHeight="1">
      <c r="A7" s="448"/>
      <c r="B7" s="626" t="s">
        <v>99</v>
      </c>
      <c r="C7" s="243">
        <v>221</v>
      </c>
      <c r="D7" s="525" t="s">
        <v>10</v>
      </c>
      <c r="E7" s="333" t="s">
        <v>94</v>
      </c>
      <c r="F7" s="243">
        <v>90</v>
      </c>
      <c r="G7" s="525"/>
      <c r="H7" s="468">
        <v>18.100000000000001</v>
      </c>
      <c r="I7" s="79">
        <v>15.7</v>
      </c>
      <c r="J7" s="80">
        <v>11.7</v>
      </c>
      <c r="K7" s="635">
        <v>261.8</v>
      </c>
    </row>
    <row r="8" spans="1:13" s="20" customFormat="1" ht="36" customHeight="1">
      <c r="A8" s="449"/>
      <c r="B8" s="627" t="s">
        <v>101</v>
      </c>
      <c r="C8" s="244">
        <v>81</v>
      </c>
      <c r="D8" s="524" t="s">
        <v>10</v>
      </c>
      <c r="E8" s="456" t="s">
        <v>93</v>
      </c>
      <c r="F8" s="244">
        <v>90</v>
      </c>
      <c r="G8" s="524"/>
      <c r="H8" s="341">
        <v>22.41</v>
      </c>
      <c r="I8" s="82">
        <v>15.3</v>
      </c>
      <c r="J8" s="140">
        <v>0.54</v>
      </c>
      <c r="K8" s="636">
        <v>229.77</v>
      </c>
    </row>
    <row r="9" spans="1:13" s="20" customFormat="1" ht="26.25" customHeight="1">
      <c r="A9" s="137"/>
      <c r="B9" s="486"/>
      <c r="C9" s="132">
        <v>227</v>
      </c>
      <c r="D9" s="277" t="s">
        <v>79</v>
      </c>
      <c r="E9" s="457" t="s">
        <v>164</v>
      </c>
      <c r="F9" s="408">
        <v>150</v>
      </c>
      <c r="G9" s="180"/>
      <c r="H9" s="349">
        <v>4.3499999999999996</v>
      </c>
      <c r="I9" s="110">
        <v>3.9</v>
      </c>
      <c r="J9" s="282">
        <v>20.399999999999999</v>
      </c>
      <c r="K9" s="593">
        <v>134.25</v>
      </c>
    </row>
    <row r="10" spans="1:13" s="40" customFormat="1" ht="26.25" customHeight="1">
      <c r="A10" s="189"/>
      <c r="B10" s="628"/>
      <c r="C10" s="181">
        <v>103</v>
      </c>
      <c r="D10" s="370" t="s">
        <v>20</v>
      </c>
      <c r="E10" s="463" t="s">
        <v>76</v>
      </c>
      <c r="F10" s="407">
        <v>200</v>
      </c>
      <c r="G10" s="181"/>
      <c r="H10" s="21">
        <v>0.2</v>
      </c>
      <c r="I10" s="17">
        <v>0</v>
      </c>
      <c r="J10" s="22">
        <v>20.399999999999999</v>
      </c>
      <c r="K10" s="257">
        <v>82</v>
      </c>
    </row>
    <row r="11" spans="1:13" s="40" customFormat="1" ht="26.25" customHeight="1">
      <c r="A11" s="189"/>
      <c r="B11" s="628"/>
      <c r="C11" s="182">
        <v>119</v>
      </c>
      <c r="D11" s="232" t="s">
        <v>15</v>
      </c>
      <c r="E11" s="197" t="s">
        <v>67</v>
      </c>
      <c r="F11" s="179">
        <v>30</v>
      </c>
      <c r="G11" s="358"/>
      <c r="H11" s="339">
        <v>2.13</v>
      </c>
      <c r="I11" s="17">
        <v>0.21</v>
      </c>
      <c r="J11" s="49">
        <v>13.26</v>
      </c>
      <c r="K11" s="362">
        <v>72</v>
      </c>
      <c r="L11" s="41"/>
      <c r="M11" s="42"/>
    </row>
    <row r="12" spans="1:13" s="40" customFormat="1" ht="23.25" customHeight="1">
      <c r="A12" s="189"/>
      <c r="B12" s="628"/>
      <c r="C12" s="179">
        <v>120</v>
      </c>
      <c r="D12" s="232" t="s">
        <v>16</v>
      </c>
      <c r="E12" s="196" t="s">
        <v>14</v>
      </c>
      <c r="F12" s="179">
        <v>20</v>
      </c>
      <c r="G12" s="358"/>
      <c r="H12" s="339">
        <v>1.1399999999999999</v>
      </c>
      <c r="I12" s="17">
        <v>0.22</v>
      </c>
      <c r="J12" s="49">
        <v>7.44</v>
      </c>
      <c r="K12" s="362">
        <v>36.26</v>
      </c>
    </row>
    <row r="13" spans="1:13" s="40" customFormat="1" ht="23.25" customHeight="1">
      <c r="A13" s="448"/>
      <c r="B13" s="626" t="s">
        <v>99</v>
      </c>
      <c r="C13" s="243"/>
      <c r="D13" s="525"/>
      <c r="E13" s="458" t="s">
        <v>24</v>
      </c>
      <c r="F13" s="431">
        <f>F6+F7+F9+F10+F11+F12</f>
        <v>640</v>
      </c>
      <c r="G13" s="431"/>
      <c r="H13" s="431">
        <f t="shared" ref="H13:K13" si="0">H6+H7+H9+H10+H11+H12</f>
        <v>26.520000000000003</v>
      </c>
      <c r="I13" s="431">
        <f t="shared" si="0"/>
        <v>20.029999999999998</v>
      </c>
      <c r="J13" s="431">
        <f t="shared" si="0"/>
        <v>90.149999999999991</v>
      </c>
      <c r="K13" s="431">
        <f t="shared" si="0"/>
        <v>655.30999999999995</v>
      </c>
    </row>
    <row r="14" spans="1:13" s="40" customFormat="1" ht="23.25" customHeight="1">
      <c r="A14" s="449"/>
      <c r="B14" s="627" t="s">
        <v>101</v>
      </c>
      <c r="C14" s="244"/>
      <c r="D14" s="524"/>
      <c r="E14" s="459" t="s">
        <v>24</v>
      </c>
      <c r="F14" s="429">
        <f>F6+F8+F9+F10+F11+F12</f>
        <v>640</v>
      </c>
      <c r="G14" s="217"/>
      <c r="H14" s="469">
        <f t="shared" ref="H14:J14" si="1">H6+H8+H9+H10+H11+H12</f>
        <v>30.83</v>
      </c>
      <c r="I14" s="65">
        <f t="shared" si="1"/>
        <v>19.63</v>
      </c>
      <c r="J14" s="104">
        <f t="shared" si="1"/>
        <v>78.989999999999995</v>
      </c>
      <c r="K14" s="637">
        <f>K6+K8+K9+K10+K11+K12</f>
        <v>623.28</v>
      </c>
    </row>
    <row r="15" spans="1:13" s="40" customFormat="1" ht="23.25" customHeight="1">
      <c r="A15" s="448"/>
      <c r="B15" s="626" t="s">
        <v>99</v>
      </c>
      <c r="C15" s="243"/>
      <c r="D15" s="525"/>
      <c r="E15" s="460" t="s">
        <v>25</v>
      </c>
      <c r="F15" s="243"/>
      <c r="G15" s="216"/>
      <c r="H15" s="272"/>
      <c r="I15" s="26"/>
      <c r="J15" s="81"/>
      <c r="K15" s="638">
        <f>K13/23.5</f>
        <v>27.885531914893615</v>
      </c>
    </row>
    <row r="16" spans="1:13" s="40" customFormat="1" ht="28.5" customHeight="1" thickBot="1">
      <c r="A16" s="450"/>
      <c r="B16" s="629" t="s">
        <v>101</v>
      </c>
      <c r="C16" s="247"/>
      <c r="D16" s="526"/>
      <c r="E16" s="461" t="s">
        <v>25</v>
      </c>
      <c r="F16" s="247"/>
      <c r="G16" s="218"/>
      <c r="H16" s="653"/>
      <c r="I16" s="602"/>
      <c r="J16" s="603"/>
      <c r="K16" s="639">
        <f>K14/23.5</f>
        <v>26.522553191489362</v>
      </c>
    </row>
    <row r="17" spans="1:11" s="20" customFormat="1" ht="33.75" customHeight="1">
      <c r="A17" s="116" t="s">
        <v>7</v>
      </c>
      <c r="B17" s="630"/>
      <c r="C17" s="411">
        <v>224</v>
      </c>
      <c r="D17" s="487" t="s">
        <v>23</v>
      </c>
      <c r="E17" s="462" t="s">
        <v>188</v>
      </c>
      <c r="F17" s="434">
        <v>60</v>
      </c>
      <c r="G17" s="414"/>
      <c r="H17" s="418">
        <v>4.5199999999999996</v>
      </c>
      <c r="I17" s="118">
        <v>5.05</v>
      </c>
      <c r="J17" s="119">
        <v>15.54</v>
      </c>
      <c r="K17" s="640">
        <v>138.9</v>
      </c>
    </row>
    <row r="18" spans="1:11" s="20" customFormat="1" ht="33.75" customHeight="1">
      <c r="A18" s="114"/>
      <c r="B18" s="631"/>
      <c r="C18" s="180">
        <v>49</v>
      </c>
      <c r="D18" s="279" t="s">
        <v>9</v>
      </c>
      <c r="E18" s="457" t="s">
        <v>166</v>
      </c>
      <c r="F18" s="248">
        <v>200</v>
      </c>
      <c r="G18" s="132"/>
      <c r="H18" s="349">
        <v>8.6</v>
      </c>
      <c r="I18" s="110">
        <v>8.4</v>
      </c>
      <c r="J18" s="282">
        <v>10.8</v>
      </c>
      <c r="K18" s="593">
        <v>153.80000000000001</v>
      </c>
    </row>
    <row r="19" spans="1:11" s="20" customFormat="1" ht="33.75" customHeight="1">
      <c r="A19" s="117"/>
      <c r="B19" s="651" t="s">
        <v>99</v>
      </c>
      <c r="C19" s="243">
        <v>179</v>
      </c>
      <c r="D19" s="525" t="s">
        <v>10</v>
      </c>
      <c r="E19" s="669" t="s">
        <v>163</v>
      </c>
      <c r="F19" s="521">
        <v>90</v>
      </c>
      <c r="G19" s="216"/>
      <c r="H19" s="670">
        <v>11.61</v>
      </c>
      <c r="I19" s="671">
        <v>7.02</v>
      </c>
      <c r="J19" s="672">
        <v>2.52</v>
      </c>
      <c r="K19" s="673">
        <v>119.43</v>
      </c>
    </row>
    <row r="20" spans="1:11" s="20" customFormat="1" ht="33.75" customHeight="1">
      <c r="A20" s="117"/>
      <c r="B20" s="652" t="s">
        <v>101</v>
      </c>
      <c r="C20" s="244">
        <v>85</v>
      </c>
      <c r="D20" s="524" t="s">
        <v>10</v>
      </c>
      <c r="E20" s="668" t="s">
        <v>189</v>
      </c>
      <c r="F20" s="522">
        <v>90</v>
      </c>
      <c r="G20" s="217"/>
      <c r="H20" s="530">
        <v>13.77</v>
      </c>
      <c r="I20" s="66">
        <v>7.74</v>
      </c>
      <c r="J20" s="103">
        <v>3.33</v>
      </c>
      <c r="K20" s="528">
        <v>138.15</v>
      </c>
    </row>
    <row r="21" spans="1:11" s="20" customFormat="1" ht="33.75" customHeight="1">
      <c r="A21" s="117"/>
      <c r="B21" s="631"/>
      <c r="C21" s="180">
        <v>64</v>
      </c>
      <c r="D21" s="279" t="s">
        <v>57</v>
      </c>
      <c r="E21" s="457" t="s">
        <v>92</v>
      </c>
      <c r="F21" s="248">
        <v>150</v>
      </c>
      <c r="G21" s="132"/>
      <c r="H21" s="349">
        <v>6.45</v>
      </c>
      <c r="I21" s="110">
        <v>4.05</v>
      </c>
      <c r="J21" s="282">
        <v>40.200000000000003</v>
      </c>
      <c r="K21" s="593">
        <v>223.65</v>
      </c>
    </row>
    <row r="22" spans="1:11" s="20" customFormat="1" ht="43.5" customHeight="1">
      <c r="A22" s="117"/>
      <c r="B22" s="631"/>
      <c r="C22" s="180">
        <v>95</v>
      </c>
      <c r="D22" s="279" t="s">
        <v>20</v>
      </c>
      <c r="E22" s="457" t="s">
        <v>105</v>
      </c>
      <c r="F22" s="248">
        <v>200</v>
      </c>
      <c r="G22" s="132"/>
      <c r="H22" s="390">
        <v>0</v>
      </c>
      <c r="I22" s="24">
        <v>0</v>
      </c>
      <c r="J22" s="57">
        <v>24.4</v>
      </c>
      <c r="K22" s="389">
        <v>97.6</v>
      </c>
    </row>
    <row r="23" spans="1:11" s="20" customFormat="1" ht="33.75" customHeight="1">
      <c r="A23" s="117"/>
      <c r="B23" s="631"/>
      <c r="C23" s="285">
        <v>119</v>
      </c>
      <c r="D23" s="279" t="s">
        <v>15</v>
      </c>
      <c r="E23" s="198" t="s">
        <v>67</v>
      </c>
      <c r="F23" s="180">
        <v>30</v>
      </c>
      <c r="G23" s="220"/>
      <c r="H23" s="390">
        <v>2.13</v>
      </c>
      <c r="I23" s="24">
        <v>0.21</v>
      </c>
      <c r="J23" s="57">
        <v>13.26</v>
      </c>
      <c r="K23" s="665">
        <v>72</v>
      </c>
    </row>
    <row r="24" spans="1:11" s="20" customFormat="1" ht="33.75" customHeight="1">
      <c r="A24" s="117"/>
      <c r="B24" s="631"/>
      <c r="C24" s="180">
        <v>120</v>
      </c>
      <c r="D24" s="279" t="s">
        <v>16</v>
      </c>
      <c r="E24" s="198" t="s">
        <v>55</v>
      </c>
      <c r="F24" s="180">
        <v>20</v>
      </c>
      <c r="G24" s="220"/>
      <c r="H24" s="390">
        <v>1.1399999999999999</v>
      </c>
      <c r="I24" s="24">
        <v>0.22</v>
      </c>
      <c r="J24" s="57">
        <v>7.44</v>
      </c>
      <c r="K24" s="665">
        <v>36.26</v>
      </c>
    </row>
    <row r="25" spans="1:11" s="20" customFormat="1" ht="33.75" customHeight="1">
      <c r="A25" s="117"/>
      <c r="B25" s="674" t="s">
        <v>99</v>
      </c>
      <c r="C25" s="243"/>
      <c r="D25" s="229"/>
      <c r="E25" s="675" t="s">
        <v>24</v>
      </c>
      <c r="F25" s="431">
        <f>F17+F18+F19+F21+F22+F23+F24</f>
        <v>750</v>
      </c>
      <c r="G25" s="767"/>
      <c r="H25" s="676">
        <f t="shared" ref="H25:K25" si="2">H17+H18+H19+H21+H22+H23+H24</f>
        <v>34.449999999999996</v>
      </c>
      <c r="I25" s="677">
        <f t="shared" si="2"/>
        <v>24.95</v>
      </c>
      <c r="J25" s="678">
        <f t="shared" si="2"/>
        <v>114.16000000000001</v>
      </c>
      <c r="K25" s="750">
        <f t="shared" si="2"/>
        <v>841.6400000000001</v>
      </c>
    </row>
    <row r="26" spans="1:11" s="20" customFormat="1" ht="33.75" customHeight="1">
      <c r="A26" s="117"/>
      <c r="B26" s="679" t="s">
        <v>101</v>
      </c>
      <c r="C26" s="331"/>
      <c r="D26" s="680"/>
      <c r="E26" s="681" t="s">
        <v>24</v>
      </c>
      <c r="F26" s="430">
        <f>F17+F18+F20+F21+F22+F23+F24</f>
        <v>750</v>
      </c>
      <c r="G26" s="768"/>
      <c r="H26" s="726">
        <f t="shared" ref="H26:K26" si="3">H17+H18+H20+H21+H22+H23+H24</f>
        <v>36.610000000000007</v>
      </c>
      <c r="I26" s="723">
        <f t="shared" si="3"/>
        <v>25.669999999999998</v>
      </c>
      <c r="J26" s="727">
        <f t="shared" si="3"/>
        <v>114.97000000000001</v>
      </c>
      <c r="K26" s="769">
        <f t="shared" si="3"/>
        <v>860.36</v>
      </c>
    </row>
    <row r="27" spans="1:11" s="20" customFormat="1" ht="33.75" customHeight="1" thickBot="1">
      <c r="A27" s="117"/>
      <c r="B27" s="682" t="s">
        <v>99</v>
      </c>
      <c r="C27" s="328"/>
      <c r="D27" s="683"/>
      <c r="E27" s="684" t="s">
        <v>25</v>
      </c>
      <c r="F27" s="685"/>
      <c r="G27" s="686"/>
      <c r="H27" s="676"/>
      <c r="I27" s="677"/>
      <c r="J27" s="678"/>
      <c r="K27" s="695">
        <f>K25/23.5</f>
        <v>35.814468085106384</v>
      </c>
    </row>
    <row r="28" spans="1:11" s="20" customFormat="1" ht="33.75" customHeight="1" thickBot="1">
      <c r="A28" s="565"/>
      <c r="B28" s="687" t="s">
        <v>101</v>
      </c>
      <c r="C28" s="247"/>
      <c r="D28" s="688"/>
      <c r="E28" s="689" t="s">
        <v>25</v>
      </c>
      <c r="F28" s="690"/>
      <c r="G28" s="218"/>
      <c r="H28" s="691"/>
      <c r="I28" s="692"/>
      <c r="J28" s="693"/>
      <c r="K28" s="694">
        <f>K26/23.5</f>
        <v>36.611063829787234</v>
      </c>
    </row>
    <row r="29" spans="1:11">
      <c r="A29" s="2"/>
      <c r="C29" s="4"/>
      <c r="D29" s="2"/>
      <c r="E29" s="2"/>
      <c r="F29" s="2"/>
      <c r="G29" s="9"/>
      <c r="H29" s="10"/>
      <c r="I29" s="9"/>
      <c r="J29" s="2"/>
      <c r="K29" s="12"/>
    </row>
    <row r="30" spans="1:11" ht="18">
      <c r="A30" s="71" t="s">
        <v>81</v>
      </c>
      <c r="B30" s="634"/>
      <c r="C30" s="72"/>
      <c r="D30" s="63"/>
      <c r="E30" s="29"/>
      <c r="F30" s="30"/>
      <c r="G30" s="11"/>
      <c r="H30" s="9"/>
      <c r="I30" s="11"/>
      <c r="J30" s="11"/>
    </row>
    <row r="31" spans="1:11" ht="18">
      <c r="A31" s="68" t="s">
        <v>82</v>
      </c>
      <c r="B31" s="322"/>
      <c r="C31" s="69"/>
      <c r="D31" s="70"/>
      <c r="E31" s="29"/>
      <c r="F31" s="30"/>
      <c r="G31" s="11"/>
      <c r="H31" s="11"/>
      <c r="I31" s="11"/>
      <c r="J31" s="11"/>
    </row>
    <row r="32" spans="1:11" ht="18">
      <c r="A32" s="43" t="s">
        <v>91</v>
      </c>
      <c r="D32" s="11"/>
      <c r="E32" s="29"/>
      <c r="F32" s="30"/>
      <c r="G32" s="11"/>
      <c r="H32" s="11"/>
      <c r="I32" s="11"/>
      <c r="J32" s="11"/>
    </row>
    <row r="33" spans="4:10" ht="18">
      <c r="D33" s="11"/>
      <c r="E33" s="29"/>
      <c r="F33" s="30"/>
      <c r="G33" s="11"/>
      <c r="H33" s="11"/>
      <c r="I33" s="11"/>
      <c r="J33" s="11"/>
    </row>
    <row r="34" spans="4:10" ht="18">
      <c r="D34" s="11"/>
      <c r="E34" s="29"/>
      <c r="F34" s="30"/>
      <c r="G34" s="11"/>
      <c r="H34" s="11"/>
      <c r="I34" s="11"/>
      <c r="J34" s="11"/>
    </row>
    <row r="35" spans="4:10" ht="18">
      <c r="D35" s="11"/>
      <c r="E35" s="29"/>
      <c r="F35" s="30"/>
      <c r="G35" s="11"/>
      <c r="H35" s="11"/>
      <c r="I35" s="11"/>
      <c r="J35" s="11"/>
    </row>
    <row r="36" spans="4:10">
      <c r="D36" s="11"/>
      <c r="E36" s="11"/>
      <c r="F36" s="11"/>
      <c r="G36" s="11"/>
      <c r="H36" s="11"/>
      <c r="I36" s="11"/>
      <c r="J36" s="11"/>
    </row>
    <row r="37" spans="4:10">
      <c r="D37" s="11"/>
      <c r="E37" s="11"/>
      <c r="F37" s="11"/>
      <c r="G37" s="11"/>
      <c r="H37" s="11"/>
      <c r="I37" s="11"/>
      <c r="J37" s="11"/>
    </row>
    <row r="38" spans="4:10">
      <c r="D38" s="11"/>
      <c r="E38" s="11"/>
      <c r="F38" s="11"/>
      <c r="G38" s="11"/>
      <c r="H38" s="11"/>
      <c r="I38" s="11"/>
      <c r="J38" s="11"/>
    </row>
    <row r="39" spans="4:10">
      <c r="D39" s="11"/>
      <c r="E39" s="11"/>
      <c r="F39" s="11"/>
      <c r="G39" s="11"/>
      <c r="H39" s="11"/>
      <c r="I39" s="11"/>
      <c r="J39" s="11"/>
    </row>
    <row r="40" spans="4:10">
      <c r="D40" s="11"/>
      <c r="E40" s="11"/>
      <c r="F40" s="11"/>
      <c r="G40" s="11"/>
      <c r="H40" s="11"/>
      <c r="I40" s="11"/>
      <c r="J40" s="11"/>
    </row>
    <row r="41" spans="4:10">
      <c r="D41" s="11"/>
      <c r="E41" s="11"/>
      <c r="F41" s="11"/>
      <c r="G41" s="11"/>
      <c r="H41" s="11"/>
      <c r="I41" s="11"/>
      <c r="J41" s="11"/>
    </row>
    <row r="42" spans="4:10">
      <c r="D42" s="11"/>
      <c r="E42" s="11"/>
      <c r="F42" s="11"/>
      <c r="G42" s="11"/>
      <c r="H42" s="11"/>
      <c r="I42" s="11"/>
      <c r="J42" s="11"/>
    </row>
  </sheetData>
  <pageMargins left="0.7" right="0.7" top="0.75" bottom="0.75" header="0.3" footer="0.3"/>
  <pageSetup paperSize="9" scale="46" orientation="landscape" r:id="rId1"/>
  <colBreaks count="1" manualBreakCount="1">
    <brk id="12" max="1048575" man="1"/>
  </colBreak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0"/>
  </sheetPr>
  <dimension ref="A2:L34"/>
  <sheetViews>
    <sheetView zoomScale="60" zoomScaleNormal="60" workbookViewId="0">
      <selection activeCell="A2" sqref="A2"/>
    </sheetView>
  </sheetViews>
  <sheetFormatPr defaultRowHeight="14.4"/>
  <cols>
    <col min="1" max="1" width="21.5546875" customWidth="1"/>
    <col min="2" max="2" width="15.6640625" style="5" customWidth="1"/>
    <col min="3" max="3" width="25.88671875" customWidth="1"/>
    <col min="4" max="4" width="57.88671875" customWidth="1"/>
    <col min="5" max="5" width="16.33203125" customWidth="1"/>
    <col min="6" max="6" width="10.88671875" customWidth="1"/>
    <col min="8" max="8" width="11.33203125" customWidth="1"/>
    <col min="9" max="9" width="12.88671875" customWidth="1"/>
    <col min="10" max="10" width="20.6640625" customWidth="1"/>
  </cols>
  <sheetData>
    <row r="2" spans="1:12" ht="22.8">
      <c r="A2" s="6" t="s">
        <v>200</v>
      </c>
      <c r="B2" s="7"/>
      <c r="C2" s="6" t="s">
        <v>199</v>
      </c>
      <c r="D2" s="6"/>
      <c r="E2" s="8" t="s">
        <v>2</v>
      </c>
      <c r="F2" s="149">
        <v>8</v>
      </c>
      <c r="G2" s="6"/>
      <c r="J2" s="8"/>
    </row>
    <row r="3" spans="1:12" ht="15" thickBot="1">
      <c r="A3" s="1"/>
      <c r="B3" s="3"/>
      <c r="C3" s="1"/>
      <c r="D3" s="1"/>
      <c r="E3" s="1"/>
      <c r="F3" s="1"/>
      <c r="G3" s="1"/>
      <c r="H3" s="1"/>
      <c r="I3" s="1"/>
      <c r="J3" s="1"/>
    </row>
    <row r="4" spans="1:12" s="20" customFormat="1" ht="21.75" customHeight="1">
      <c r="A4" s="85"/>
      <c r="B4" s="129" t="s">
        <v>45</v>
      </c>
      <c r="C4" s="171"/>
      <c r="D4" s="227"/>
      <c r="E4" s="802" t="s">
        <v>30</v>
      </c>
      <c r="F4" s="135"/>
      <c r="G4" s="90" t="s">
        <v>26</v>
      </c>
      <c r="H4" s="90"/>
      <c r="I4" s="90"/>
      <c r="J4" s="255" t="s">
        <v>27</v>
      </c>
    </row>
    <row r="5" spans="1:12" s="20" customFormat="1" ht="28.5" customHeight="1" thickBot="1">
      <c r="A5" s="91" t="s">
        <v>0</v>
      </c>
      <c r="B5" s="130" t="s">
        <v>46</v>
      </c>
      <c r="C5" s="172" t="s">
        <v>47</v>
      </c>
      <c r="D5" s="130" t="s">
        <v>44</v>
      </c>
      <c r="E5" s="803"/>
      <c r="F5" s="136" t="s">
        <v>43</v>
      </c>
      <c r="G5" s="95" t="s">
        <v>31</v>
      </c>
      <c r="H5" s="96" t="s">
        <v>32</v>
      </c>
      <c r="I5" s="249" t="s">
        <v>33</v>
      </c>
      <c r="J5" s="256" t="s">
        <v>34</v>
      </c>
    </row>
    <row r="6" spans="1:12" s="20" customFormat="1" ht="26.4" customHeight="1">
      <c r="A6" s="73" t="s">
        <v>6</v>
      </c>
      <c r="B6" s="440">
        <v>137</v>
      </c>
      <c r="C6" s="291" t="s">
        <v>23</v>
      </c>
      <c r="D6" s="293" t="s">
        <v>103</v>
      </c>
      <c r="E6" s="392">
        <v>150</v>
      </c>
      <c r="F6" s="311"/>
      <c r="G6" s="58">
        <v>1.35</v>
      </c>
      <c r="H6" s="44">
        <v>0</v>
      </c>
      <c r="I6" s="59">
        <v>12.9</v>
      </c>
      <c r="J6" s="303">
        <v>57</v>
      </c>
    </row>
    <row r="7" spans="1:12" s="40" customFormat="1" ht="26.4" customHeight="1">
      <c r="A7" s="74"/>
      <c r="B7" s="380">
        <v>69</v>
      </c>
      <c r="C7" s="277" t="s">
        <v>77</v>
      </c>
      <c r="D7" s="279" t="s">
        <v>102</v>
      </c>
      <c r="E7" s="220">
        <v>150</v>
      </c>
      <c r="F7" s="277"/>
      <c r="G7" s="21">
        <v>21.15</v>
      </c>
      <c r="H7" s="17">
        <v>15.6</v>
      </c>
      <c r="I7" s="22">
        <v>30</v>
      </c>
      <c r="J7" s="257">
        <v>348.75</v>
      </c>
    </row>
    <row r="8" spans="1:12" s="40" customFormat="1" ht="26.25" customHeight="1">
      <c r="A8" s="74"/>
      <c r="B8" s="380">
        <v>114</v>
      </c>
      <c r="C8" s="277" t="s">
        <v>78</v>
      </c>
      <c r="D8" s="443" t="s">
        <v>60</v>
      </c>
      <c r="E8" s="267">
        <v>200</v>
      </c>
      <c r="F8" s="180"/>
      <c r="G8" s="21">
        <v>0.2</v>
      </c>
      <c r="H8" s="17">
        <v>0</v>
      </c>
      <c r="I8" s="22">
        <v>11</v>
      </c>
      <c r="J8" s="257">
        <v>44.8</v>
      </c>
    </row>
    <row r="9" spans="1:12" s="40" customFormat="1" ht="26.25" customHeight="1">
      <c r="A9" s="74"/>
      <c r="B9" s="27">
        <v>121</v>
      </c>
      <c r="C9" s="196" t="s">
        <v>15</v>
      </c>
      <c r="D9" s="345" t="s">
        <v>59</v>
      </c>
      <c r="E9" s="264">
        <v>30</v>
      </c>
      <c r="F9" s="179"/>
      <c r="G9" s="21">
        <v>2.16</v>
      </c>
      <c r="H9" s="17">
        <v>0.81</v>
      </c>
      <c r="I9" s="22">
        <v>14.73</v>
      </c>
      <c r="J9" s="257">
        <v>75.66</v>
      </c>
      <c r="K9" s="41"/>
      <c r="L9" s="42"/>
    </row>
    <row r="10" spans="1:12" s="40" customFormat="1" ht="23.25" customHeight="1">
      <c r="A10" s="74"/>
      <c r="B10" s="163">
        <v>120</v>
      </c>
      <c r="C10" s="196" t="s">
        <v>16</v>
      </c>
      <c r="D10" s="232" t="s">
        <v>14</v>
      </c>
      <c r="E10" s="221">
        <v>20</v>
      </c>
      <c r="F10" s="332"/>
      <c r="G10" s="21">
        <v>1.1399999999999999</v>
      </c>
      <c r="H10" s="17">
        <v>0.22</v>
      </c>
      <c r="I10" s="22">
        <v>7.44</v>
      </c>
      <c r="J10" s="258">
        <v>36.26</v>
      </c>
    </row>
    <row r="11" spans="1:12" s="40" customFormat="1" ht="23.25" customHeight="1">
      <c r="A11" s="74"/>
      <c r="B11" s="380"/>
      <c r="C11" s="277"/>
      <c r="D11" s="444" t="s">
        <v>24</v>
      </c>
      <c r="E11" s="385">
        <f>SUM(E6:E10)</f>
        <v>550</v>
      </c>
      <c r="F11" s="180"/>
      <c r="G11" s="39">
        <f t="shared" ref="G11:J11" si="0">SUM(G6:G10)</f>
        <v>26</v>
      </c>
      <c r="H11" s="37">
        <f t="shared" si="0"/>
        <v>16.63</v>
      </c>
      <c r="I11" s="380">
        <f t="shared" si="0"/>
        <v>76.069999999999993</v>
      </c>
      <c r="J11" s="382">
        <f t="shared" si="0"/>
        <v>562.47</v>
      </c>
    </row>
    <row r="12" spans="1:12" s="40" customFormat="1" ht="23.25" customHeight="1" thickBot="1">
      <c r="A12" s="74"/>
      <c r="B12" s="380"/>
      <c r="C12" s="277"/>
      <c r="D12" s="445" t="s">
        <v>25</v>
      </c>
      <c r="E12" s="220"/>
      <c r="F12" s="180"/>
      <c r="G12" s="204"/>
      <c r="H12" s="62"/>
      <c r="I12" s="168"/>
      <c r="J12" s="263">
        <f>J11/23.5</f>
        <v>23.934893617021277</v>
      </c>
    </row>
    <row r="13" spans="1:12" s="20" customFormat="1" ht="33.75" customHeight="1">
      <c r="A13" s="76" t="s">
        <v>7</v>
      </c>
      <c r="B13" s="412">
        <v>130</v>
      </c>
      <c r="C13" s="413" t="s">
        <v>23</v>
      </c>
      <c r="D13" s="416" t="s">
        <v>95</v>
      </c>
      <c r="E13" s="436">
        <v>60</v>
      </c>
      <c r="F13" s="411"/>
      <c r="G13" s="58">
        <v>0.9</v>
      </c>
      <c r="H13" s="44">
        <v>4.92</v>
      </c>
      <c r="I13" s="59">
        <v>6.84</v>
      </c>
      <c r="J13" s="303">
        <v>74.819999999999993</v>
      </c>
    </row>
    <row r="14" spans="1:12" s="20" customFormat="1" ht="33.75" customHeight="1">
      <c r="A14" s="73"/>
      <c r="B14" s="162">
        <v>48</v>
      </c>
      <c r="C14" s="354" t="s">
        <v>9</v>
      </c>
      <c r="D14" s="336" t="s">
        <v>96</v>
      </c>
      <c r="E14" s="265">
        <v>200</v>
      </c>
      <c r="F14" s="181"/>
      <c r="G14" s="105">
        <v>7.2</v>
      </c>
      <c r="H14" s="13">
        <v>6.4</v>
      </c>
      <c r="I14" s="27">
        <v>8</v>
      </c>
      <c r="J14" s="182">
        <v>117.6</v>
      </c>
    </row>
    <row r="15" spans="1:12" s="20" customFormat="1" ht="33.75" customHeight="1">
      <c r="A15" s="75"/>
      <c r="B15" s="162">
        <v>150</v>
      </c>
      <c r="C15" s="354" t="s">
        <v>10</v>
      </c>
      <c r="D15" s="336" t="s">
        <v>97</v>
      </c>
      <c r="E15" s="265">
        <v>90</v>
      </c>
      <c r="F15" s="181"/>
      <c r="G15" s="21">
        <v>20.25</v>
      </c>
      <c r="H15" s="17">
        <v>15.57</v>
      </c>
      <c r="I15" s="22">
        <v>2.34</v>
      </c>
      <c r="J15" s="257">
        <v>230.13</v>
      </c>
    </row>
    <row r="16" spans="1:12" s="20" customFormat="1" ht="33.75" customHeight="1">
      <c r="A16" s="75"/>
      <c r="B16" s="163">
        <v>54</v>
      </c>
      <c r="C16" s="196" t="s">
        <v>79</v>
      </c>
      <c r="D16" s="239" t="s">
        <v>50</v>
      </c>
      <c r="E16" s="221">
        <v>150</v>
      </c>
      <c r="F16" s="179"/>
      <c r="G16" s="23">
        <v>7.2</v>
      </c>
      <c r="H16" s="24">
        <v>5.0999999999999996</v>
      </c>
      <c r="I16" s="25">
        <v>33.9</v>
      </c>
      <c r="J16" s="260">
        <v>210.3</v>
      </c>
    </row>
    <row r="17" spans="1:10" s="20" customFormat="1" ht="43.5" customHeight="1">
      <c r="A17" s="75"/>
      <c r="B17" s="162">
        <v>100</v>
      </c>
      <c r="C17" s="354" t="s">
        <v>20</v>
      </c>
      <c r="D17" s="336" t="s">
        <v>115</v>
      </c>
      <c r="E17" s="265">
        <v>200</v>
      </c>
      <c r="F17" s="181"/>
      <c r="G17" s="21">
        <v>0.2</v>
      </c>
      <c r="H17" s="17">
        <v>0</v>
      </c>
      <c r="I17" s="22">
        <v>15.56</v>
      </c>
      <c r="J17" s="257">
        <v>63.2</v>
      </c>
    </row>
    <row r="18" spans="1:10" s="20" customFormat="1" ht="33.75" customHeight="1">
      <c r="A18" s="75"/>
      <c r="B18" s="27">
        <v>119</v>
      </c>
      <c r="C18" s="196" t="s">
        <v>15</v>
      </c>
      <c r="D18" s="239" t="s">
        <v>67</v>
      </c>
      <c r="E18" s="221">
        <v>40</v>
      </c>
      <c r="F18" s="179"/>
      <c r="G18" s="21">
        <v>2.84</v>
      </c>
      <c r="H18" s="17">
        <v>0.28000000000000003</v>
      </c>
      <c r="I18" s="22">
        <v>17.68</v>
      </c>
      <c r="J18" s="257">
        <v>96</v>
      </c>
    </row>
    <row r="19" spans="1:10" s="20" customFormat="1" ht="33.75" customHeight="1">
      <c r="A19" s="75"/>
      <c r="B19" s="163">
        <v>120</v>
      </c>
      <c r="C19" s="196" t="s">
        <v>16</v>
      </c>
      <c r="D19" s="239" t="s">
        <v>55</v>
      </c>
      <c r="E19" s="221">
        <v>20</v>
      </c>
      <c r="F19" s="179"/>
      <c r="G19" s="21">
        <v>1.1399999999999999</v>
      </c>
      <c r="H19" s="17">
        <v>0.22</v>
      </c>
      <c r="I19" s="22">
        <v>7.44</v>
      </c>
      <c r="J19" s="258">
        <v>36.26</v>
      </c>
    </row>
    <row r="20" spans="1:10" s="20" customFormat="1" ht="33.75" customHeight="1">
      <c r="A20" s="75"/>
      <c r="B20" s="441"/>
      <c r="C20" s="315"/>
      <c r="D20" s="444" t="s">
        <v>24</v>
      </c>
      <c r="E20" s="591">
        <f>SUM(E13:E19)</f>
        <v>760</v>
      </c>
      <c r="F20" s="179"/>
      <c r="G20" s="28">
        <f>SUM(G13:G19)</f>
        <v>39.730000000000004</v>
      </c>
      <c r="H20" s="15">
        <f t="shared" ref="H20:I20" si="1">SUM(H13:H19)</f>
        <v>32.49</v>
      </c>
      <c r="I20" s="163">
        <f t="shared" si="1"/>
        <v>91.759999999999991</v>
      </c>
      <c r="J20" s="471">
        <f>SUM(J13:J19)</f>
        <v>828.31</v>
      </c>
    </row>
    <row r="21" spans="1:10" s="20" customFormat="1" ht="33.75" customHeight="1" thickBot="1">
      <c r="A21" s="77"/>
      <c r="B21" s="442"/>
      <c r="C21" s="435"/>
      <c r="D21" s="446" t="s">
        <v>25</v>
      </c>
      <c r="E21" s="437"/>
      <c r="F21" s="435"/>
      <c r="G21" s="433"/>
      <c r="H21" s="51"/>
      <c r="I21" s="438"/>
      <c r="J21" s="472">
        <f>J20/23.5</f>
        <v>35.247234042553188</v>
      </c>
    </row>
    <row r="22" spans="1:10">
      <c r="A22" s="2"/>
      <c r="B22" s="4"/>
      <c r="C22" s="2"/>
      <c r="D22" s="2"/>
      <c r="E22" s="2"/>
      <c r="F22" s="9"/>
      <c r="G22" s="10"/>
      <c r="H22" s="9"/>
      <c r="I22" s="2"/>
      <c r="J22" s="12"/>
    </row>
    <row r="23" spans="1:10" ht="18">
      <c r="A23" s="597"/>
      <c r="B23" s="401"/>
      <c r="C23" s="287"/>
      <c r="D23" s="29"/>
      <c r="E23" s="30"/>
      <c r="F23" s="11"/>
      <c r="G23" s="9"/>
      <c r="H23" s="11"/>
      <c r="I23" s="11"/>
    </row>
    <row r="24" spans="1:10" ht="18">
      <c r="A24" s="597"/>
      <c r="B24" s="401"/>
      <c r="C24" s="401"/>
      <c r="D24" s="29"/>
      <c r="E24" s="30"/>
      <c r="F24" s="11"/>
      <c r="G24" s="11"/>
      <c r="H24" s="11"/>
      <c r="I24" s="11"/>
    </row>
    <row r="25" spans="1:10" ht="18">
      <c r="C25" s="11"/>
      <c r="D25" s="29"/>
      <c r="E25" s="30"/>
      <c r="F25" s="11"/>
      <c r="G25" s="11"/>
      <c r="H25" s="11"/>
      <c r="I25" s="11"/>
    </row>
    <row r="26" spans="1:10" ht="18">
      <c r="C26" s="11"/>
      <c r="D26" s="29"/>
      <c r="E26" s="30"/>
      <c r="F26" s="11"/>
      <c r="G26" s="11"/>
      <c r="H26" s="11"/>
      <c r="I26" s="11"/>
    </row>
    <row r="27" spans="1:10" ht="18">
      <c r="C27" s="11"/>
      <c r="D27" s="29"/>
      <c r="E27" s="30"/>
      <c r="F27" s="11"/>
      <c r="G27" s="11"/>
      <c r="H27" s="11"/>
      <c r="I27" s="11"/>
    </row>
    <row r="28" spans="1:10">
      <c r="C28" s="11"/>
      <c r="D28" s="11"/>
      <c r="E28" s="11"/>
      <c r="F28" s="11"/>
      <c r="G28" s="11"/>
      <c r="H28" s="11"/>
      <c r="I28" s="11"/>
    </row>
    <row r="29" spans="1:10">
      <c r="C29" s="11"/>
      <c r="D29" s="11"/>
      <c r="E29" s="11"/>
      <c r="F29" s="11"/>
      <c r="G29" s="11"/>
      <c r="H29" s="11"/>
      <c r="I29" s="11"/>
    </row>
    <row r="30" spans="1:10">
      <c r="C30" s="11"/>
      <c r="D30" s="11"/>
      <c r="E30" s="11"/>
      <c r="F30" s="11"/>
      <c r="G30" s="11"/>
      <c r="H30" s="11"/>
      <c r="I30" s="11"/>
    </row>
    <row r="31" spans="1:10">
      <c r="C31" s="11"/>
      <c r="D31" s="11"/>
      <c r="E31" s="11"/>
      <c r="F31" s="11"/>
      <c r="G31" s="11"/>
      <c r="H31" s="11"/>
      <c r="I31" s="11"/>
    </row>
    <row r="32" spans="1:10">
      <c r="C32" s="11"/>
      <c r="D32" s="11"/>
      <c r="E32" s="11"/>
      <c r="F32" s="11"/>
      <c r="G32" s="11"/>
      <c r="H32" s="11"/>
      <c r="I32" s="11"/>
    </row>
    <row r="33" spans="3:9">
      <c r="C33" s="11"/>
      <c r="D33" s="11"/>
      <c r="E33" s="11"/>
      <c r="F33" s="11"/>
      <c r="G33" s="11"/>
      <c r="H33" s="11"/>
      <c r="I33" s="11"/>
    </row>
    <row r="34" spans="3:9">
      <c r="C34" s="11"/>
      <c r="D34" s="11"/>
      <c r="E34" s="11"/>
      <c r="F34" s="11"/>
      <c r="G34" s="11"/>
      <c r="H34" s="11"/>
      <c r="I34" s="11"/>
    </row>
  </sheetData>
  <mergeCells count="1">
    <mergeCell ref="E4:E5"/>
  </mergeCells>
  <pageMargins left="0.7" right="0.7" top="0.75" bottom="0.75" header="0.3" footer="0.3"/>
  <pageSetup paperSize="9" scale="44" orientation="landscape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theme="0"/>
  </sheetPr>
  <dimension ref="A2:K27"/>
  <sheetViews>
    <sheetView zoomScale="60" zoomScaleNormal="60" workbookViewId="0">
      <selection activeCell="A2" sqref="A2"/>
    </sheetView>
  </sheetViews>
  <sheetFormatPr defaultRowHeight="14.4"/>
  <cols>
    <col min="1" max="1" width="20.109375" customWidth="1"/>
    <col min="2" max="2" width="13.109375" style="5" customWidth="1"/>
    <col min="3" max="3" width="15.6640625" style="5" customWidth="1"/>
    <col min="4" max="4" width="20.88671875" customWidth="1"/>
    <col min="5" max="5" width="54.33203125" customWidth="1"/>
    <col min="6" max="6" width="16.33203125" customWidth="1"/>
    <col min="7" max="7" width="10.88671875" customWidth="1"/>
    <col min="9" max="9" width="11.33203125" customWidth="1"/>
    <col min="10" max="10" width="12.88671875" customWidth="1"/>
    <col min="11" max="11" width="20.6640625" customWidth="1"/>
  </cols>
  <sheetData>
    <row r="2" spans="1:11" ht="22.8">
      <c r="A2" s="6" t="s">
        <v>200</v>
      </c>
      <c r="C2" s="7"/>
      <c r="D2" s="6" t="s">
        <v>199</v>
      </c>
      <c r="E2" s="6"/>
      <c r="F2" s="8" t="s">
        <v>2</v>
      </c>
      <c r="G2" s="149">
        <v>9</v>
      </c>
      <c r="H2" s="6"/>
      <c r="K2" s="8"/>
    </row>
    <row r="3" spans="1:11" ht="15" thickBot="1">
      <c r="A3" s="1"/>
      <c r="C3" s="3"/>
      <c r="D3" s="1"/>
      <c r="E3" s="1"/>
      <c r="F3" s="1"/>
      <c r="G3" s="1"/>
      <c r="H3" s="1"/>
      <c r="I3" s="1"/>
      <c r="J3" s="1"/>
      <c r="K3" s="1"/>
    </row>
    <row r="4" spans="1:11" s="20" customFormat="1" ht="21.75" customHeight="1">
      <c r="A4" s="85"/>
      <c r="B4" s="150"/>
      <c r="C4" s="600" t="s">
        <v>45</v>
      </c>
      <c r="D4" s="171"/>
      <c r="E4" s="208"/>
      <c r="F4" s="600"/>
      <c r="G4" s="601"/>
      <c r="H4" s="363" t="s">
        <v>26</v>
      </c>
      <c r="I4" s="90"/>
      <c r="J4" s="90"/>
      <c r="K4" s="255" t="s">
        <v>27</v>
      </c>
    </row>
    <row r="5" spans="1:11" s="20" customFormat="1" ht="28.5" customHeight="1" thickBot="1">
      <c r="A5" s="91" t="s">
        <v>0</v>
      </c>
      <c r="B5" s="151"/>
      <c r="C5" s="130" t="s">
        <v>46</v>
      </c>
      <c r="D5" s="172" t="s">
        <v>47</v>
      </c>
      <c r="E5" s="136" t="s">
        <v>44</v>
      </c>
      <c r="F5" s="130" t="s">
        <v>30</v>
      </c>
      <c r="G5" s="136" t="s">
        <v>43</v>
      </c>
      <c r="H5" s="338" t="s">
        <v>31</v>
      </c>
      <c r="I5" s="96" t="s">
        <v>32</v>
      </c>
      <c r="J5" s="249" t="s">
        <v>33</v>
      </c>
      <c r="K5" s="256" t="s">
        <v>34</v>
      </c>
    </row>
    <row r="6" spans="1:11" s="20" customFormat="1" ht="26.4" customHeight="1">
      <c r="A6" s="107" t="s">
        <v>6</v>
      </c>
      <c r="B6" s="152"/>
      <c r="C6" s="559"/>
      <c r="D6" s="291" t="s">
        <v>23</v>
      </c>
      <c r="E6" s="291" t="s">
        <v>196</v>
      </c>
      <c r="F6" s="559">
        <v>0.1</v>
      </c>
      <c r="G6" s="311"/>
      <c r="H6" s="365">
        <v>3.66</v>
      </c>
      <c r="I6" s="44">
        <v>3.54</v>
      </c>
      <c r="J6" s="59">
        <v>0</v>
      </c>
      <c r="K6" s="303">
        <v>46.5</v>
      </c>
    </row>
    <row r="7" spans="1:11" s="40" customFormat="1" ht="15.6">
      <c r="A7" s="120"/>
      <c r="B7" s="153"/>
      <c r="C7" s="169">
        <v>219</v>
      </c>
      <c r="D7" s="196" t="s">
        <v>20</v>
      </c>
      <c r="E7" s="344" t="s">
        <v>198</v>
      </c>
      <c r="F7" s="500">
        <v>200</v>
      </c>
      <c r="G7" s="196"/>
      <c r="H7" s="339">
        <v>6.6</v>
      </c>
      <c r="I7" s="17">
        <v>5.0999999999999996</v>
      </c>
      <c r="J7" s="49">
        <v>18.600000000000001</v>
      </c>
      <c r="K7" s="362">
        <v>148.4</v>
      </c>
    </row>
    <row r="8" spans="1:11" s="40" customFormat="1" ht="23.25" customHeight="1" thickBot="1">
      <c r="A8" s="120"/>
      <c r="B8" s="153"/>
      <c r="C8" s="169">
        <v>120</v>
      </c>
      <c r="D8" s="196" t="s">
        <v>197</v>
      </c>
      <c r="E8" s="196" t="s">
        <v>197</v>
      </c>
      <c r="F8" s="169">
        <v>0.3</v>
      </c>
      <c r="G8" s="332"/>
      <c r="H8" s="339">
        <v>2.16</v>
      </c>
      <c r="I8" s="17">
        <v>0.81</v>
      </c>
      <c r="J8" s="22">
        <v>14.73</v>
      </c>
      <c r="K8" s="258">
        <v>75.599999999999994</v>
      </c>
    </row>
    <row r="9" spans="1:11" s="20" customFormat="1" ht="33.75" customHeight="1">
      <c r="A9" s="644" t="s">
        <v>7</v>
      </c>
      <c r="B9" s="642"/>
      <c r="C9" s="645">
        <v>24</v>
      </c>
      <c r="D9" s="387" t="s">
        <v>8</v>
      </c>
      <c r="E9" s="387" t="s">
        <v>195</v>
      </c>
      <c r="F9" s="452">
        <v>150</v>
      </c>
      <c r="G9" s="387"/>
      <c r="H9" s="379">
        <v>0.6</v>
      </c>
      <c r="I9" s="46">
        <v>0</v>
      </c>
      <c r="J9" s="53">
        <v>16.95</v>
      </c>
      <c r="K9" s="508">
        <v>69</v>
      </c>
    </row>
    <row r="10" spans="1:11" s="20" customFormat="1" ht="33.75" customHeight="1">
      <c r="A10" s="115"/>
      <c r="B10" s="643"/>
      <c r="C10" s="162">
        <v>31</v>
      </c>
      <c r="D10" s="354" t="s">
        <v>9</v>
      </c>
      <c r="E10" s="463" t="s">
        <v>106</v>
      </c>
      <c r="F10" s="407">
        <v>200</v>
      </c>
      <c r="G10" s="181"/>
      <c r="H10" s="340">
        <v>6.25</v>
      </c>
      <c r="I10" s="13">
        <v>7.2</v>
      </c>
      <c r="J10" s="27">
        <v>9.1999999999999993</v>
      </c>
      <c r="K10" s="182">
        <v>127.8</v>
      </c>
    </row>
    <row r="11" spans="1:11" s="20" customFormat="1" ht="33.75" customHeight="1">
      <c r="A11" s="122"/>
      <c r="B11" s="161" t="s">
        <v>99</v>
      </c>
      <c r="C11" s="380">
        <v>193</v>
      </c>
      <c r="D11" s="277" t="s">
        <v>10</v>
      </c>
      <c r="E11" s="457" t="s">
        <v>108</v>
      </c>
      <c r="F11" s="408">
        <v>90</v>
      </c>
      <c r="G11" s="180"/>
      <c r="H11" s="594">
        <v>15.3</v>
      </c>
      <c r="I11" s="123">
        <v>14.85</v>
      </c>
      <c r="J11" s="124">
        <v>7.56</v>
      </c>
      <c r="K11" s="261">
        <v>224.91</v>
      </c>
    </row>
    <row r="12" spans="1:11" s="20" customFormat="1" ht="51" customHeight="1">
      <c r="A12" s="122"/>
      <c r="B12" s="161"/>
      <c r="C12" s="380">
        <v>232</v>
      </c>
      <c r="D12" s="277" t="s">
        <v>79</v>
      </c>
      <c r="E12" s="572" t="s">
        <v>178</v>
      </c>
      <c r="F12" s="132">
        <v>150</v>
      </c>
      <c r="G12" s="180"/>
      <c r="H12" s="349">
        <v>3.84</v>
      </c>
      <c r="I12" s="110">
        <v>10.56</v>
      </c>
      <c r="J12" s="111">
        <v>20.92</v>
      </c>
      <c r="K12" s="285">
        <v>195</v>
      </c>
    </row>
    <row r="13" spans="1:11" s="20" customFormat="1" ht="43.5" customHeight="1">
      <c r="A13" s="122"/>
      <c r="B13" s="161"/>
      <c r="C13" s="380">
        <v>104</v>
      </c>
      <c r="D13" s="277" t="s">
        <v>20</v>
      </c>
      <c r="E13" s="457" t="s">
        <v>107</v>
      </c>
      <c r="F13" s="408">
        <v>200</v>
      </c>
      <c r="G13" s="180"/>
      <c r="H13" s="390">
        <v>0</v>
      </c>
      <c r="I13" s="24">
        <v>0</v>
      </c>
      <c r="J13" s="25">
        <v>19.2</v>
      </c>
      <c r="K13" s="260">
        <v>76.8</v>
      </c>
    </row>
    <row r="14" spans="1:11" s="20" customFormat="1" ht="33.75" customHeight="1">
      <c r="A14" s="122"/>
      <c r="B14" s="161"/>
      <c r="C14" s="111">
        <v>119</v>
      </c>
      <c r="D14" s="277" t="s">
        <v>15</v>
      </c>
      <c r="E14" s="198" t="s">
        <v>67</v>
      </c>
      <c r="F14" s="132">
        <v>45</v>
      </c>
      <c r="G14" s="180"/>
      <c r="H14" s="390">
        <v>3.19</v>
      </c>
      <c r="I14" s="24">
        <v>0.31</v>
      </c>
      <c r="J14" s="25">
        <v>19.89</v>
      </c>
      <c r="K14" s="260">
        <v>108</v>
      </c>
    </row>
    <row r="15" spans="1:11" s="20" customFormat="1" ht="33.75" customHeight="1">
      <c r="A15" s="122"/>
      <c r="B15" s="161"/>
      <c r="C15" s="380">
        <v>120</v>
      </c>
      <c r="D15" s="277" t="s">
        <v>16</v>
      </c>
      <c r="E15" s="198" t="s">
        <v>55</v>
      </c>
      <c r="F15" s="132">
        <v>25</v>
      </c>
      <c r="G15" s="180"/>
      <c r="H15" s="390">
        <v>1.42</v>
      </c>
      <c r="I15" s="24">
        <v>0.27</v>
      </c>
      <c r="J15" s="25">
        <v>9.3000000000000007</v>
      </c>
      <c r="K15" s="260">
        <v>45.32</v>
      </c>
    </row>
    <row r="16" spans="1:11" ht="18">
      <c r="A16" s="597"/>
      <c r="B16" s="404"/>
      <c r="C16" s="401"/>
      <c r="D16" s="287"/>
      <c r="E16" s="29"/>
      <c r="F16" s="30"/>
      <c r="G16" s="11"/>
      <c r="H16" s="9"/>
      <c r="I16" s="11"/>
      <c r="J16" s="11"/>
    </row>
    <row r="17" spans="1:10" ht="18">
      <c r="A17" s="597"/>
      <c r="B17" s="404"/>
      <c r="C17" s="401"/>
      <c r="D17" s="401"/>
      <c r="E17" s="29"/>
      <c r="F17" s="30"/>
      <c r="G17" s="11"/>
      <c r="H17" s="11"/>
      <c r="I17" s="11"/>
      <c r="J17" s="11"/>
    </row>
    <row r="18" spans="1:10" ht="18">
      <c r="D18" s="11"/>
      <c r="E18" s="29"/>
      <c r="F18" s="30"/>
      <c r="G18" s="11"/>
      <c r="H18" s="11"/>
      <c r="I18" s="11"/>
      <c r="J18" s="11"/>
    </row>
    <row r="19" spans="1:10" ht="18">
      <c r="D19" s="11"/>
      <c r="E19" s="29"/>
      <c r="F19" s="30"/>
      <c r="G19" s="11"/>
      <c r="H19" s="11"/>
      <c r="I19" s="11"/>
      <c r="J19" s="11"/>
    </row>
    <row r="20" spans="1:10" ht="18">
      <c r="D20" s="11"/>
      <c r="E20" s="29"/>
      <c r="F20" s="30"/>
      <c r="G20" s="11"/>
      <c r="H20" s="11"/>
      <c r="I20" s="11"/>
      <c r="J20" s="11"/>
    </row>
    <row r="21" spans="1:10">
      <c r="D21" s="11"/>
      <c r="E21" s="11"/>
      <c r="F21" s="11"/>
      <c r="G21" s="11"/>
      <c r="H21" s="11"/>
      <c r="I21" s="11"/>
      <c r="J21" s="11"/>
    </row>
    <row r="22" spans="1:10">
      <c r="D22" s="11"/>
      <c r="E22" s="11"/>
      <c r="F22" s="11"/>
      <c r="G22" s="11"/>
      <c r="H22" s="11"/>
      <c r="I22" s="11"/>
      <c r="J22" s="11"/>
    </row>
    <row r="23" spans="1:10">
      <c r="D23" s="11"/>
      <c r="E23" s="11"/>
      <c r="F23" s="11"/>
      <c r="G23" s="11"/>
      <c r="H23" s="11"/>
      <c r="I23" s="11"/>
      <c r="J23" s="11"/>
    </row>
    <row r="24" spans="1:10">
      <c r="D24" s="11"/>
      <c r="E24" s="11"/>
      <c r="F24" s="11"/>
      <c r="G24" s="11"/>
      <c r="H24" s="11"/>
      <c r="I24" s="11"/>
      <c r="J24" s="11"/>
    </row>
    <row r="25" spans="1:10">
      <c r="D25" s="11"/>
      <c r="E25" s="11"/>
      <c r="F25" s="11"/>
      <c r="G25" s="11"/>
      <c r="H25" s="11"/>
      <c r="I25" s="11"/>
      <c r="J25" s="11"/>
    </row>
    <row r="26" spans="1:10">
      <c r="D26" s="11"/>
      <c r="E26" s="11"/>
      <c r="F26" s="11"/>
      <c r="G26" s="11"/>
      <c r="H26" s="11"/>
      <c r="I26" s="11"/>
      <c r="J26" s="11"/>
    </row>
    <row r="27" spans="1:10">
      <c r="D27" s="11"/>
      <c r="E27" s="11"/>
      <c r="F27" s="11"/>
      <c r="G27" s="11"/>
      <c r="H27" s="11"/>
      <c r="I27" s="11"/>
      <c r="J27" s="11"/>
    </row>
  </sheetData>
  <pageMargins left="0.7" right="0.7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20</vt:i4>
      </vt:variant>
      <vt:variant>
        <vt:lpstr>Именованные диапазоны</vt:lpstr>
      </vt:variant>
      <vt:variant>
        <vt:i4>4</vt:i4>
      </vt:variant>
    </vt:vector>
  </HeadingPairs>
  <TitlesOfParts>
    <vt:vector size="24" baseType="lpstr">
      <vt:lpstr>1 день</vt:lpstr>
      <vt:lpstr>2 день</vt:lpstr>
      <vt:lpstr>3 день</vt:lpstr>
      <vt:lpstr>4 день</vt:lpstr>
      <vt:lpstr>5 день</vt:lpstr>
      <vt:lpstr>6 день </vt:lpstr>
      <vt:lpstr>7 день</vt:lpstr>
      <vt:lpstr>8 день</vt:lpstr>
      <vt:lpstr>9 день</vt:lpstr>
      <vt:lpstr>10 день</vt:lpstr>
      <vt:lpstr>11 день</vt:lpstr>
      <vt:lpstr>12 день</vt:lpstr>
      <vt:lpstr>13 день</vt:lpstr>
      <vt:lpstr>14 день</vt:lpstr>
      <vt:lpstr>15 день</vt:lpstr>
      <vt:lpstr>16 день </vt:lpstr>
      <vt:lpstr>17 день</vt:lpstr>
      <vt:lpstr>18 день</vt:lpstr>
      <vt:lpstr>19 день</vt:lpstr>
      <vt:lpstr>20 день</vt:lpstr>
      <vt:lpstr>'18 день'!Область_печати</vt:lpstr>
      <vt:lpstr>'7 день'!Область_печати</vt:lpstr>
      <vt:lpstr>'8 день'!Область_печати</vt:lpstr>
      <vt:lpstr>'9 день'!Область_печати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2021-11-20T18:36:58Z</dcterms:modified>
</cp:coreProperties>
</file>